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laprevisora-my.sharepoint.com/personal/walter_merchan_previsora_gov_co/Documents/Documentos/Walter Merchán/Contratación/27  Programa Seguros/2026/"/>
    </mc:Choice>
  </mc:AlternateContent>
  <xr:revisionPtr revIDLastSave="238" documentId="8_{90AE6D7A-29D7-4FA9-AD68-83C058CE54C3}" xr6:coauthVersionLast="47" xr6:coauthVersionMax="47" xr10:uidLastSave="{478F9EAD-E4FC-4F00-9EA2-E82F7E20A0A8}"/>
  <bookViews>
    <workbookView xWindow="-28920" yWindow="-120" windowWidth="29040" windowHeight="15720" tabRatio="851" activeTab="3" xr2:uid="{00000000-000D-0000-FFFF-FFFF00000000}"/>
  </bookViews>
  <sheets>
    <sheet name="GENERALIDADES" sheetId="50" r:id="rId1"/>
    <sheet name="RC SERVIDORES" sheetId="51" r:id="rId2"/>
    <sheet name="ECONOMICA" sheetId="48" r:id="rId3"/>
    <sheet name="CONSOLIDADO" sheetId="49" r:id="rId4"/>
  </sheets>
  <definedNames>
    <definedName name="DATA8">#REF!</definedName>
    <definedName name="E6c">#REF!</definedName>
  </definedNames>
  <calcPr calcId="191029"/>
  <customWorkbookViews>
    <customWorkbookView name="jlt - Vista personalizada" guid="{00B51794-7253-49EF-958E-B413FAFDEFE3}" mergeInterval="0" personalView="1" maximized="1" windowWidth="1020" windowHeight="543" tabRatio="968"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1" l="1"/>
  <c r="G18" i="48"/>
  <c r="G17" i="48"/>
  <c r="G16" i="48"/>
  <c r="E3" i="49"/>
  <c r="D3" i="49"/>
  <c r="D10" i="49" s="1"/>
  <c r="C3" i="49"/>
  <c r="F12" i="48"/>
  <c r="D4" i="49"/>
  <c r="F8" i="51"/>
  <c r="J8" i="51"/>
  <c r="F11" i="51"/>
  <c r="J7" i="51" s="1"/>
  <c r="F6" i="51"/>
  <c r="J6" i="51"/>
  <c r="F5" i="51"/>
  <c r="D6" i="51"/>
  <c r="D7" i="51"/>
  <c r="D8" i="51"/>
  <c r="D5" i="51"/>
  <c r="D9" i="51" s="1"/>
  <c r="M6" i="51"/>
  <c r="M7" i="51"/>
  <c r="M8" i="51"/>
  <c r="M5" i="51"/>
  <c r="L6" i="51"/>
  <c r="L7" i="51"/>
  <c r="L8" i="51"/>
  <c r="L5" i="51"/>
  <c r="H9" i="51"/>
  <c r="C9" i="51"/>
  <c r="B10" i="49"/>
  <c r="F9" i="51" l="1"/>
  <c r="C4" i="49" s="1"/>
  <c r="C10" i="49" s="1"/>
  <c r="J9" i="51"/>
  <c r="E4" i="49" s="1"/>
  <c r="E10" i="49" s="1"/>
  <c r="F11" i="48" l="1"/>
</calcChain>
</file>

<file path=xl/sharedStrings.xml><?xml version="1.0" encoding="utf-8"?>
<sst xmlns="http://schemas.openxmlformats.org/spreadsheetml/2006/main" count="76" uniqueCount="63">
  <si>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</si>
  <si>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</si>
  <si>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1. Para acceder a calificación, el oferente deberá registrar en forma expresa y de manera clara, el valor y/o límite que ofrece.  </t>
  </si>
  <si>
    <t xml:space="preserve">Condiciones Complementarias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</si>
  <si>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</si>
  <si>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CONDICIONES COMPLEMENTARIAS. </t>
  </si>
  <si>
    <t>OFERTA</t>
  </si>
  <si>
    <t>PUNTAJE</t>
  </si>
  <si>
    <t>TOTAL</t>
  </si>
  <si>
    <t>PUNTOS</t>
  </si>
  <si>
    <t>MÉTODO APLICABLE</t>
  </si>
  <si>
    <t>PRESUPUESTO OFICIAL</t>
  </si>
  <si>
    <t>OFERTAS VÁLIDAS</t>
  </si>
  <si>
    <t>IT</t>
  </si>
  <si>
    <t>OFERENTE</t>
  </si>
  <si>
    <t>PUNTAJE 
MÁXIMO</t>
  </si>
  <si>
    <t>MENOR VALOR</t>
  </si>
  <si>
    <t xml:space="preserve">PUNTAJE </t>
  </si>
  <si>
    <t>FACTOR ECONÓMICO – MEJOR OFERTA ECONÓMICA</t>
  </si>
  <si>
    <t>FACTORES ADICIONALES QUE MEJORAN EL BIEN O SERVICIO SIN NINGUN COSTO ADICIONAL PARA LA ENTIDAD - ANEXO DE CONDICIONES TECNICAS COMPLEMENTARIAS</t>
  </si>
  <si>
    <t>CONDICION DE DEDUCIBLES</t>
  </si>
  <si>
    <t>APOYO A LA INDUSTRIA NACIONAL_ OFERTA DE SERVICIOS NACIONALES</t>
  </si>
  <si>
    <t>DECRETO 392 DE 2018 VINCULACION DE PERSONAL CON DISCAPACIDAD</t>
  </si>
  <si>
    <t>PUNTAJE ADICIONAL PARA PROPONENTES CON EMPRENDIMIENTOS Y/O EMPRESA DE MUJERES</t>
  </si>
  <si>
    <t>CRITERIO DE EVALUACIÓN</t>
  </si>
  <si>
    <t>CONDICIONES TÉCNICAS COMPLEMENTARIAS</t>
  </si>
  <si>
    <t xml:space="preserve">REGLAS DE INTERPRETACIÓN PARA LA EVALUACIÓN DE LAS CONDICIONES TECNICAS COMPLEMENTARIAS </t>
  </si>
  <si>
    <r>
      <t xml:space="preserve">Se precisa que el ofrecimiento de condiciones (que presten beneficio a la Entidad Asegurada), </t>
    </r>
    <r>
      <rPr>
        <b/>
        <u/>
        <sz val="11"/>
        <rFont val="Arial"/>
        <family val="2"/>
      </rPr>
      <t>adicionales</t>
    </r>
    <r>
      <rPr>
        <sz val="11"/>
        <rFont val="Arial"/>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</si>
  <si>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Arial"/>
        <family val="2"/>
      </rPr>
      <t>que</t>
    </r>
    <r>
      <rPr>
        <b/>
        <sz val="11"/>
        <rFont val="Arial"/>
        <family val="2"/>
      </rPr>
      <t xml:space="preserve"> contienen solo texto: </t>
    </r>
  </si>
  <si>
    <r>
      <t xml:space="preserve">Se otorgará el máximo puntaje asignado a las propuestas que las ofrezcan con el mismo texto y bajo las mismas condiciones </t>
    </r>
    <r>
      <rPr>
        <u/>
        <sz val="11"/>
        <rFont val="Arial"/>
        <family val="2"/>
      </rPr>
      <t>o en condiciones superiores en beneficio de la Entidad Asegurada</t>
    </r>
    <r>
      <rPr>
        <sz val="11"/>
        <rFont val="Arial"/>
        <family val="2"/>
      </rPr>
      <t>. Las propuestas que modifiquen el texto, sin que ello conlleve a la pérdida de la aplicabilidad y/u operatividad de la condición, se le asignará el 50% del puntaje y las propuestas que no las ofrezcan se calificarán con cero (0) puntos. En el caso de ofertas que además de modificar texto, señalen limite o plazo, se calificará el puntaje promedio de la aplicación de este criterio y el de la sublimitación.
Cuando del texto se infiera un plazo o valor si se otorga sin limite o sin plazo se entiende que es el maximo valor para efecto de comparación proporcional de calificación.</t>
    </r>
  </si>
  <si>
    <t xml:space="preserve"> Condiciones complementarias para las cuales aplican sublímites y/o plazos: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</si>
  <si>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</si>
  <si>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</si>
  <si>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</si>
  <si>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</si>
  <si>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</si>
  <si>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</si>
  <si>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t>CONDICIONES COMPLEMENTARIAS CALIFICABLES NO OBLIGATORIAS</t>
  </si>
  <si>
    <t>Puntos</t>
  </si>
  <si>
    <t>UT ALLIANZ - ESTADO</t>
  </si>
  <si>
    <t>ASPECTOS AMBIENTALES</t>
  </si>
  <si>
    <t xml:space="preserve"> PÓLIZA DE SEGURO DE RESPONSABILIDAD CIVIL SERVIDORES PUBLICOS 2026</t>
  </si>
  <si>
    <r>
      <t xml:space="preserve">Se otorga el puntaje a quien ofrezca el mayor limite asegurado adicional al básico  sin cobro de prima adicional:
</t>
    </r>
    <r>
      <rPr>
        <sz val="10"/>
        <rFont val="Century Gothic"/>
        <family val="2"/>
      </rPr>
      <t>Se otorga el puntaje de forma proporcional a quien otorgue el mayor límite asegurado al básico obligatorio de $13.000.000.000 por vigencia y a los demás por regla de tres proporcional.</t>
    </r>
  </si>
  <si>
    <t>Definición  para  Procesos  Disciplinarios.  Ley  1952  de  2019  (Código  Único Disciplinario) Se otorga Se otorga el puntaje de forma proporcional a quien ororgue el mayor límite asegurado en exceo del básico obligatorio por proceso, evento y vigencia y a los demás por regla de tres proporcional.</t>
  </si>
  <si>
    <t>Se otorga el puntaje a quien ofrezca el mayor limite asegurado adicional al básico  sin cobro de prima adicional para el sublímite de gastos de defensa para procesos de control interno disciplinario por evento (Actual 20 SMMLV)</t>
  </si>
  <si>
    <t xml:space="preserve">AXA COLPATRIA </t>
  </si>
  <si>
    <t>SURA SEGUROS</t>
  </si>
  <si>
    <t>LA PREVISORA SEGUROS</t>
  </si>
  <si>
    <t>EVALUACION ECONOMICA</t>
  </si>
  <si>
    <t>SE OTORGA $1.000.000.000 ADICIONALES</t>
  </si>
  <si>
    <t>se otorga 5 SMMLV adicionales</t>
  </si>
  <si>
    <t>5 SMMLV adicionales por proceso / 10 SMMLV adicionales por evento / 50 SMMLV adicionales por vigencia</t>
  </si>
  <si>
    <t>SE OTORGA 3 SMMLV ADICIONALES</t>
  </si>
  <si>
    <t>Se otorga limite básico adicional al básico de $2.000.000.000</t>
  </si>
  <si>
    <t>Se otorgan $2.000.000.000 adicionales al básico</t>
  </si>
  <si>
    <t>Se otorga: 
40 SMMLV por proceso / 120 SMMLV por evento / 400 SMMLV por vigencia incluidos los básicos</t>
  </si>
  <si>
    <t>Se otorgan 120 SMMLV por evento incluido el básico</t>
  </si>
  <si>
    <t>Se otorgan COP $2.000.000.000 adicionales, sobre el límite asegurado básico obligatorio de COP $13.000.000.000 por vigencia, para un límite asegurado total de COP $15.000.000.000.</t>
  </si>
  <si>
    <t>Se otorga un incremento de COP $1.000.000.000 por vigencia y COP $100.000.000 por evento, para un límite asegurado total agregado por vigencia de COP $6.000.000.000, con un sublímite por evento de COP $900.000.000.</t>
  </si>
  <si>
    <t>Se otorgan 20 SMMLV adicionales para todos los aspectos: por proceso, por evento y por vigencia, sin cobro de prima adicional,  para un total de:
40 SMMLV por proceso / 80 SMMLV por evento / 220 SMMLV por vigencia.</t>
  </si>
  <si>
    <r>
      <t xml:space="preserve">Se otorga el puntaje a quien ofrezca el mayor limite asegurado para gastos de  defensa adicionales al básico  sin cobro de prima adicional:
</t>
    </r>
    <r>
      <rPr>
        <sz val="10"/>
        <rFont val="Century Gothic"/>
        <family val="2"/>
      </rPr>
      <t>Se otorga el puntaje de forma proporcional a quien otorgue el mayor límite asegurado al básico obligatorio  por evento y vigencia y a los demás por regla de tres proporcional.</t>
    </r>
  </si>
  <si>
    <t>AXA COLPATRIA</t>
  </si>
  <si>
    <t>GRUPO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</si>
</sst>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 #,##0_ ;_ * \-#,##0_ ;_ * &quot;-&quot;_ ;_ @_ "/>
    <numFmt numFmtId="165" formatCode="_ * #,##0.00_ ;_ * \-#,##0.00_ ;_ * &quot;-&quot;??_ ;_ @_ "/>
    <numFmt numFmtId="166" formatCode="&quot;$&quot;\ #,##0"/>
    <numFmt numFmtId="167" formatCode="0.0"/>
    <numFmt numFmtId="168" formatCode="_(&quot;$&quot;\ * #,##0.00_);_(&quot;$&quot;\ * \(#,##0.00\);_(&quot;$&quot;\ * &quot;-&quot;??_);_(@_)"/>
    <numFmt numFmtId="169" formatCode="_-&quot;$&quot;\ * #,##0_-;\-&quot;$&quot;\ * #,##0_-;_-&quot;$&quot;\ * &quot;-&quot;??_-;_-@_-"/>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Verdana"/>
      <family val="2"/>
    </font>
    <font>
      <b/>
      <sz val="11"/>
      <name val="Verdana"/>
      <family val="2"/>
    </font>
    <font>
      <sz val="10"/>
      <name val="Arial"/>
      <family val="2"/>
    </font>
    <font>
      <sz val="10"/>
      <name val="Arial"/>
      <family val="2"/>
    </font>
    <font>
      <sz val="10"/>
      <name val="Arial"/>
      <family val="2"/>
    </font>
    <font>
      <sz val="10"/>
      <name val="Arial"/>
      <family val="2"/>
    </font>
    <font>
      <sz val="11"/>
      <name val="Arial"/>
      <family val="2"/>
    </font>
    <font>
      <sz val="10"/>
      <name val="Arial"/>
      <family val="2"/>
    </font>
    <font>
      <u/>
      <sz val="11"/>
      <name val="Arial"/>
      <family val="2"/>
    </font>
    <font>
      <sz val="10"/>
      <name val="Arial"/>
      <family val="2"/>
    </font>
    <font>
      <b/>
      <sz val="11"/>
      <name val="Arial"/>
      <family val="2"/>
    </font>
    <font>
      <b/>
      <sz val="14"/>
      <name val="Arial Narrow"/>
      <family val="2"/>
    </font>
    <font>
      <b/>
      <sz val="12"/>
      <name val="Arial Narrow"/>
      <family val="2"/>
    </font>
    <font>
      <sz val="12"/>
      <color theme="1"/>
      <name val="Arial Narrow"/>
      <family val="2"/>
    </font>
    <font>
      <b/>
      <sz val="13"/>
      <name val="Arial Narrow"/>
      <family val="2"/>
    </font>
    <font>
      <b/>
      <sz val="12"/>
      <color theme="1"/>
      <name val="Arial Narrow"/>
      <family val="2"/>
    </font>
    <font>
      <b/>
      <sz val="11"/>
      <name val="Arial Narrow"/>
      <family val="2"/>
    </font>
    <font>
      <b/>
      <u/>
      <sz val="11"/>
      <name val="Arial"/>
      <family val="2"/>
    </font>
    <font>
      <b/>
      <sz val="14"/>
      <name val="Century Gothic"/>
      <family val="2"/>
    </font>
    <font>
      <b/>
      <sz val="10"/>
      <name val="Century Gothic"/>
      <family val="2"/>
    </font>
    <font>
      <b/>
      <sz val="10"/>
      <color theme="1"/>
      <name val="Century Gothic"/>
      <family val="2"/>
    </font>
    <font>
      <b/>
      <sz val="11"/>
      <color theme="1"/>
      <name val="Century Gothic"/>
      <family val="2"/>
    </font>
    <font>
      <sz val="11"/>
      <name val="Century Gothic"/>
      <family val="2"/>
    </font>
    <font>
      <sz val="10"/>
      <name val="Century Gothic"/>
      <family val="2"/>
    </font>
    <font>
      <b/>
      <sz val="11"/>
      <name val="Century Gothic"/>
      <family val="2"/>
    </font>
    <font>
      <sz val="10"/>
      <color theme="1"/>
      <name val="Arial"/>
      <family val="2"/>
    </font>
    <font>
      <sz val="10"/>
      <name val="Arial"/>
      <family val="2"/>
    </font>
    <font>
      <sz val="9"/>
      <name val="Century Gothic"/>
      <family val="2"/>
    </font>
    <font>
      <b/>
      <sz val="12"/>
      <color theme="0"/>
      <name val="Arial Narrow"/>
      <family val="2"/>
    </font>
  </fonts>
  <fills count="13">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s>
  <borders count="21">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0">
    <xf numFmtId="0" fontId="0" fillId="0" borderId="0"/>
    <xf numFmtId="164" fontId="11" fillId="0" borderId="0" applyFont="0" applyFill="0" applyBorder="0" applyAlignment="0" applyProtection="0"/>
    <xf numFmtId="165" fontId="9" fillId="0" borderId="0" applyFont="0" applyFill="0" applyBorder="0" applyAlignment="0" applyProtection="0"/>
    <xf numFmtId="165" fontId="10" fillId="0" borderId="0" applyFont="0" applyFill="0" applyBorder="0" applyAlignment="0" applyProtection="0"/>
    <xf numFmtId="165" fontId="8" fillId="0" borderId="0" applyFont="0" applyFill="0" applyBorder="0" applyAlignment="0" applyProtection="0"/>
    <xf numFmtId="0" fontId="9" fillId="0" borderId="0" applyNumberFormat="0" applyFill="0" applyBorder="0" applyAlignment="0" applyProtection="0"/>
    <xf numFmtId="0" fontId="8" fillId="0" borderId="0"/>
    <xf numFmtId="0" fontId="10" fillId="0" borderId="0" applyNumberFormat="0" applyFill="0" applyBorder="0" applyAlignment="0" applyProtection="0"/>
    <xf numFmtId="0" fontId="8" fillId="0" borderId="0"/>
    <xf numFmtId="0" fontId="8" fillId="0" borderId="0"/>
    <xf numFmtId="0" fontId="8" fillId="0" borderId="0"/>
    <xf numFmtId="0" fontId="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4" fillId="0" borderId="0"/>
    <xf numFmtId="0" fontId="5" fillId="0" borderId="0"/>
    <xf numFmtId="0" fontId="5" fillId="0" borderId="0"/>
    <xf numFmtId="43" fontId="4" fillId="0" borderId="0" applyFont="0" applyFill="0" applyBorder="0" applyAlignment="0" applyProtection="0"/>
    <xf numFmtId="0" fontId="13" fillId="0" borderId="0" applyNumberForma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0" fontId="13" fillId="0" borderId="0" applyNumberFormat="0" applyFill="0" applyBorder="0" applyAlignment="0" applyProtection="0"/>
    <xf numFmtId="0" fontId="5" fillId="0" borderId="0" applyNumberForma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4" fontId="15" fillId="0" borderId="0" applyFont="0" applyFill="0" applyBorder="0" applyAlignment="0" applyProtection="0"/>
    <xf numFmtId="0" fontId="1" fillId="0" borderId="0"/>
    <xf numFmtId="168" fontId="5" fillId="0" borderId="0" applyFont="0" applyFill="0" applyBorder="0" applyAlignment="0" applyProtection="0"/>
    <xf numFmtId="165" fontId="5" fillId="0" borderId="0" applyFont="0" applyFill="0" applyBorder="0" applyAlignment="0" applyProtection="0"/>
    <xf numFmtId="0" fontId="5" fillId="0" borderId="0"/>
    <xf numFmtId="43" fontId="5" fillId="0" borderId="0" applyFont="0" applyFill="0" applyBorder="0" applyAlignment="0" applyProtection="0"/>
    <xf numFmtId="9" fontId="1" fillId="0" borderId="0" applyFont="0" applyFill="0" applyBorder="0" applyAlignment="0" applyProtection="0"/>
    <xf numFmtId="0" fontId="5" fillId="0" borderId="0"/>
    <xf numFmtId="41" fontId="1" fillId="0" borderId="0" applyFont="0" applyFill="0" applyBorder="0" applyAlignment="0" applyProtection="0"/>
    <xf numFmtId="0" fontId="5" fillId="0" borderId="0"/>
    <xf numFmtId="0" fontId="31" fillId="0" borderId="0"/>
    <xf numFmtId="9" fontId="32" fillId="0" borderId="0" applyFont="0" applyFill="0" applyBorder="0" applyAlignment="0" applyProtection="0"/>
    <xf numFmtId="43" fontId="32" fillId="0" borderId="0" applyFont="0" applyFill="0" applyBorder="0" applyAlignment="0" applyProtection="0"/>
  </cellStyleXfs>
  <cellXfs count="130">
    <xf numFmtId="0" fontId="0" fillId="0" borderId="0" xfId="0"/>
    <xf numFmtId="0" fontId="6" fillId="0" borderId="0" xfId="15" applyFont="1" applyAlignment="1">
      <alignment vertical="center" wrapText="1"/>
    </xf>
    <xf numFmtId="0" fontId="7" fillId="3" borderId="0" xfId="15" applyFont="1" applyFill="1" applyAlignment="1">
      <alignment vertical="center" wrapText="1"/>
    </xf>
    <xf numFmtId="0" fontId="19" fillId="0" borderId="1" xfId="0" applyFont="1" applyBorder="1"/>
    <xf numFmtId="1" fontId="20" fillId="0" borderId="0" xfId="23" applyNumberFormat="1" applyFont="1" applyAlignment="1">
      <alignment horizontal="center" vertical="center" wrapText="1"/>
    </xf>
    <xf numFmtId="0" fontId="19" fillId="0" borderId="2" xfId="0" applyFont="1" applyBorder="1"/>
    <xf numFmtId="0" fontId="21" fillId="4" borderId="4" xfId="0" applyFont="1" applyFill="1" applyBorder="1" applyAlignment="1">
      <alignment horizontal="center" vertical="center"/>
    </xf>
    <xf numFmtId="0" fontId="21" fillId="4" borderId="4" xfId="0" applyFont="1" applyFill="1" applyBorder="1" applyAlignment="1">
      <alignment horizontal="center" vertical="center" wrapText="1"/>
    </xf>
    <xf numFmtId="0" fontId="21" fillId="0" borderId="0" xfId="0" applyFont="1"/>
    <xf numFmtId="0" fontId="21" fillId="4" borderId="0" xfId="0" applyFont="1" applyFill="1"/>
    <xf numFmtId="164" fontId="21" fillId="4" borderId="0" xfId="1" applyFont="1" applyFill="1" applyBorder="1" applyAlignment="1">
      <alignment horizontal="center"/>
    </xf>
    <xf numFmtId="0" fontId="19" fillId="4" borderId="0" xfId="0" applyFont="1" applyFill="1"/>
    <xf numFmtId="0" fontId="19" fillId="4" borderId="4" xfId="0" applyFont="1" applyFill="1" applyBorder="1" applyAlignment="1">
      <alignment horizontal="center" vertical="center"/>
    </xf>
    <xf numFmtId="0" fontId="19" fillId="0" borderId="4" xfId="0" applyFont="1" applyBorder="1" applyAlignment="1">
      <alignment horizontal="center" vertical="center"/>
    </xf>
    <xf numFmtId="0" fontId="19" fillId="0" borderId="6" xfId="0" applyFont="1" applyBorder="1"/>
    <xf numFmtId="0" fontId="19" fillId="0" borderId="7" xfId="0" applyFont="1" applyBorder="1"/>
    <xf numFmtId="0" fontId="19" fillId="0" borderId="3" xfId="0" applyFont="1" applyBorder="1"/>
    <xf numFmtId="0" fontId="21" fillId="4" borderId="4" xfId="0" applyFont="1" applyFill="1" applyBorder="1" applyAlignment="1">
      <alignment vertical="center"/>
    </xf>
    <xf numFmtId="0" fontId="19" fillId="0" borderId="4" xfId="0" applyFont="1" applyBorder="1" applyAlignment="1">
      <alignment wrapText="1"/>
    </xf>
    <xf numFmtId="0" fontId="18" fillId="0" borderId="4" xfId="0" applyFont="1" applyBorder="1" applyAlignment="1">
      <alignment horizontal="center" vertical="center"/>
    </xf>
    <xf numFmtId="0" fontId="19" fillId="0" borderId="4" xfId="28" applyFont="1" applyBorder="1" applyAlignment="1">
      <alignment vertical="center" wrapText="1"/>
    </xf>
    <xf numFmtId="0" fontId="19" fillId="0" borderId="4" xfId="28" applyFont="1" applyBorder="1" applyAlignment="1">
      <alignment vertical="center"/>
    </xf>
    <xf numFmtId="0" fontId="21" fillId="0" borderId="4" xfId="28" applyFont="1" applyBorder="1" applyAlignment="1">
      <alignment horizontal="center" vertical="center" wrapText="1"/>
    </xf>
    <xf numFmtId="0" fontId="19" fillId="0" borderId="4" xfId="28" applyFont="1" applyBorder="1"/>
    <xf numFmtId="165" fontId="7" fillId="3" borderId="0" xfId="2" applyFont="1" applyFill="1" applyBorder="1" applyAlignment="1">
      <alignment vertical="center" wrapText="1"/>
    </xf>
    <xf numFmtId="165" fontId="7" fillId="3" borderId="0" xfId="2" applyFont="1" applyFill="1" applyBorder="1" applyAlignment="1">
      <alignment horizontal="justify" vertical="center" wrapText="1"/>
    </xf>
    <xf numFmtId="2" fontId="7" fillId="0" borderId="0" xfId="2" applyNumberFormat="1" applyFont="1" applyFill="1" applyAlignment="1">
      <alignment horizontal="center" vertical="center" wrapText="1"/>
    </xf>
    <xf numFmtId="0" fontId="25" fillId="2" borderId="13" xfId="0" applyFont="1" applyFill="1" applyBorder="1" applyAlignment="1">
      <alignment horizontal="center" vertical="center" wrapText="1"/>
    </xf>
    <xf numFmtId="0" fontId="27" fillId="8" borderId="4" xfId="0" applyFont="1" applyFill="1" applyBorder="1" applyAlignment="1">
      <alignment horizontal="center" vertical="center"/>
    </xf>
    <xf numFmtId="0" fontId="21" fillId="8" borderId="4" xfId="28" applyFont="1" applyFill="1" applyBorder="1" applyAlignment="1">
      <alignment horizontal="center" vertical="center" wrapText="1"/>
    </xf>
    <xf numFmtId="2" fontId="19" fillId="0" borderId="4" xfId="28" applyNumberFormat="1" applyFont="1" applyBorder="1" applyAlignment="1">
      <alignment horizontal="center" vertical="center"/>
    </xf>
    <xf numFmtId="2" fontId="19" fillId="0" borderId="13" xfId="28" applyNumberFormat="1" applyFont="1" applyBorder="1" applyAlignment="1">
      <alignment horizontal="center" vertical="center" wrapText="1"/>
    </xf>
    <xf numFmtId="2" fontId="18" fillId="0" borderId="4" xfId="0" applyNumberFormat="1" applyFont="1" applyBorder="1" applyAlignment="1">
      <alignment horizontal="center" vertical="center"/>
    </xf>
    <xf numFmtId="2" fontId="19" fillId="0" borderId="13" xfId="28" applyNumberFormat="1" applyFont="1" applyBorder="1" applyAlignment="1">
      <alignment horizontal="center" vertical="center"/>
    </xf>
    <xf numFmtId="167" fontId="28" fillId="0" borderId="4" xfId="0" applyNumberFormat="1" applyFont="1" applyBorder="1" applyAlignment="1">
      <alignment horizontal="center" vertical="center"/>
    </xf>
    <xf numFmtId="167" fontId="30" fillId="7" borderId="3" xfId="0" applyNumberFormat="1" applyFont="1" applyFill="1" applyBorder="1" applyAlignment="1">
      <alignment horizontal="center" vertical="center"/>
    </xf>
    <xf numFmtId="0" fontId="25" fillId="8" borderId="4"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7" fillId="9" borderId="4" xfId="0" applyFont="1" applyFill="1" applyBorder="1" applyAlignment="1">
      <alignment horizontal="center" vertical="center"/>
    </xf>
    <xf numFmtId="0" fontId="26" fillId="9" borderId="4" xfId="0" applyFont="1" applyFill="1" applyBorder="1" applyAlignment="1">
      <alignment horizontal="center" vertical="center" wrapText="1"/>
    </xf>
    <xf numFmtId="0" fontId="25" fillId="10" borderId="4" xfId="0" applyFont="1" applyFill="1" applyBorder="1" applyAlignment="1">
      <alignment horizontal="center" vertical="center" wrapText="1"/>
    </xf>
    <xf numFmtId="0" fontId="27" fillId="10" borderId="4" xfId="0" applyFont="1" applyFill="1" applyBorder="1" applyAlignment="1">
      <alignment horizontal="center" vertical="center"/>
    </xf>
    <xf numFmtId="10" fontId="28" fillId="0" borderId="0" xfId="38" applyNumberFormat="1" applyFont="1" applyAlignment="1">
      <alignment vertical="center"/>
    </xf>
    <xf numFmtId="0" fontId="28" fillId="0" borderId="0" xfId="0" applyFont="1" applyAlignment="1">
      <alignment vertical="center"/>
    </xf>
    <xf numFmtId="0" fontId="28" fillId="0" borderId="4" xfId="0" applyFont="1" applyBorder="1" applyAlignment="1">
      <alignment vertical="center"/>
    </xf>
    <xf numFmtId="2" fontId="28" fillId="0" borderId="0" xfId="0" applyNumberFormat="1" applyFont="1" applyAlignment="1">
      <alignment vertical="center"/>
    </xf>
    <xf numFmtId="2" fontId="28" fillId="0" borderId="4" xfId="0" applyNumberFormat="1" applyFont="1" applyBorder="1" applyAlignment="1">
      <alignment horizontal="center" vertical="center"/>
    </xf>
    <xf numFmtId="2" fontId="30" fillId="7" borderId="3" xfId="0" applyNumberFormat="1" applyFont="1" applyFill="1" applyBorder="1" applyAlignment="1">
      <alignment horizontal="center" vertical="center"/>
    </xf>
    <xf numFmtId="0" fontId="28" fillId="0" borderId="4" xfId="0" applyFont="1" applyBorder="1" applyAlignment="1">
      <alignment horizontal="center" vertical="center" wrapText="1"/>
    </xf>
    <xf numFmtId="0" fontId="33" fillId="0" borderId="4" xfId="0" applyFont="1" applyBorder="1" applyAlignment="1">
      <alignment horizontal="center" vertical="center" wrapText="1"/>
    </xf>
    <xf numFmtId="2" fontId="28" fillId="0" borderId="4" xfId="0" applyNumberFormat="1" applyFont="1" applyBorder="1" applyAlignment="1">
      <alignment vertical="center"/>
    </xf>
    <xf numFmtId="2" fontId="26" fillId="8" borderId="4" xfId="0" applyNumberFormat="1" applyFont="1" applyFill="1" applyBorder="1" applyAlignment="1">
      <alignment horizontal="center" vertical="center" wrapText="1"/>
    </xf>
    <xf numFmtId="2" fontId="26" fillId="10" borderId="4" xfId="0" applyNumberFormat="1" applyFont="1" applyFill="1" applyBorder="1" applyAlignment="1">
      <alignment horizontal="center" vertical="center" wrapText="1"/>
    </xf>
    <xf numFmtId="0" fontId="19" fillId="4" borderId="4" xfId="0" applyFont="1" applyFill="1" applyBorder="1" applyAlignment="1">
      <alignment vertical="center"/>
    </xf>
    <xf numFmtId="169" fontId="19" fillId="4" borderId="4" xfId="27" applyNumberFormat="1" applyFont="1" applyFill="1" applyBorder="1" applyAlignment="1">
      <alignment horizontal="center" vertical="center" wrapText="1"/>
    </xf>
    <xf numFmtId="169" fontId="19" fillId="0" borderId="4" xfId="27" applyNumberFormat="1" applyFont="1" applyBorder="1"/>
    <xf numFmtId="0" fontId="18" fillId="9" borderId="4" xfId="0" applyFont="1" applyFill="1" applyBorder="1" applyAlignment="1">
      <alignment horizontal="center" vertical="center" wrapText="1"/>
    </xf>
    <xf numFmtId="0" fontId="18" fillId="10" borderId="4" xfId="0" applyFont="1" applyFill="1" applyBorder="1" applyAlignment="1">
      <alignment horizontal="center" vertical="center" wrapText="1"/>
    </xf>
    <xf numFmtId="43" fontId="21" fillId="4" borderId="4" xfId="39" applyFont="1" applyFill="1" applyBorder="1" applyAlignment="1">
      <alignment horizontal="center" vertical="center"/>
    </xf>
    <xf numFmtId="2" fontId="19" fillId="11" borderId="4" xfId="28" applyNumberFormat="1" applyFont="1" applyFill="1" applyBorder="1" applyAlignment="1">
      <alignment horizontal="center" vertical="center"/>
    </xf>
    <xf numFmtId="2" fontId="21" fillId="8" borderId="5" xfId="28" applyNumberFormat="1" applyFont="1" applyFill="1" applyBorder="1" applyAlignment="1">
      <alignment horizontal="center" vertical="center" wrapText="1"/>
    </xf>
    <xf numFmtId="2" fontId="18" fillId="10" borderId="12" xfId="0" applyNumberFormat="1" applyFont="1" applyFill="1" applyBorder="1" applyAlignment="1">
      <alignment horizontal="center" vertical="center" wrapText="1"/>
    </xf>
    <xf numFmtId="2" fontId="19" fillId="11" borderId="13" xfId="28" applyNumberFormat="1" applyFont="1" applyFill="1" applyBorder="1" applyAlignment="1">
      <alignment horizontal="center" vertical="center"/>
    </xf>
    <xf numFmtId="2" fontId="34" fillId="12" borderId="20" xfId="0" applyNumberFormat="1" applyFont="1" applyFill="1" applyBorder="1" applyAlignment="1">
      <alignment horizontal="center" vertical="center" wrapText="1"/>
    </xf>
    <xf numFmtId="2" fontId="19" fillId="0" borderId="5" xfId="28" applyNumberFormat="1" applyFont="1" applyBorder="1" applyAlignment="1">
      <alignment horizontal="center" vertical="center" wrapText="1"/>
    </xf>
    <xf numFmtId="2" fontId="19" fillId="0" borderId="11" xfId="28" applyNumberFormat="1" applyFont="1" applyBorder="1" applyAlignment="1">
      <alignment horizontal="center" vertical="center" wrapText="1"/>
    </xf>
    <xf numFmtId="2" fontId="19" fillId="0" borderId="12" xfId="28" applyNumberFormat="1" applyFont="1" applyBorder="1" applyAlignment="1">
      <alignment horizontal="center" vertical="center" wrapText="1"/>
    </xf>
    <xf numFmtId="165" fontId="7" fillId="3" borderId="0" xfId="2" applyFont="1" applyFill="1" applyBorder="1" applyAlignment="1">
      <alignment horizontal="justify" vertical="center" wrapText="1"/>
    </xf>
    <xf numFmtId="0" fontId="16" fillId="5" borderId="8" xfId="15" applyFont="1" applyFill="1" applyBorder="1" applyAlignment="1">
      <alignment horizontal="center" vertical="center" wrapText="1"/>
    </xf>
    <xf numFmtId="0" fontId="16" fillId="5" borderId="9" xfId="15" applyFont="1" applyFill="1" applyBorder="1" applyAlignment="1">
      <alignment horizontal="center" vertical="center" wrapText="1"/>
    </xf>
    <xf numFmtId="0" fontId="16" fillId="5" borderId="10" xfId="15" applyFont="1" applyFill="1" applyBorder="1" applyAlignment="1">
      <alignment horizontal="center" vertical="center" wrapText="1"/>
    </xf>
    <xf numFmtId="0" fontId="16" fillId="5" borderId="1" xfId="15" applyFont="1" applyFill="1" applyBorder="1" applyAlignment="1">
      <alignment horizontal="center" vertical="center" wrapText="1"/>
    </xf>
    <xf numFmtId="0" fontId="16" fillId="5" borderId="0" xfId="15" applyFont="1" applyFill="1" applyAlignment="1">
      <alignment horizontal="center" vertical="center" wrapText="1"/>
    </xf>
    <xf numFmtId="0" fontId="16" fillId="5" borderId="2" xfId="15" applyFont="1" applyFill="1" applyBorder="1" applyAlignment="1">
      <alignment horizontal="center" vertical="center" wrapText="1"/>
    </xf>
    <xf numFmtId="0" fontId="16" fillId="5" borderId="6" xfId="15" applyFont="1" applyFill="1" applyBorder="1" applyAlignment="1">
      <alignment horizontal="center" vertical="center" wrapText="1"/>
    </xf>
    <xf numFmtId="0" fontId="22" fillId="5" borderId="7" xfId="15" applyFont="1" applyFill="1" applyBorder="1" applyAlignment="1">
      <alignment horizontal="center" vertical="center" wrapText="1"/>
    </xf>
    <xf numFmtId="0" fontId="16" fillId="5" borderId="7" xfId="15" applyFont="1" applyFill="1" applyBorder="1" applyAlignment="1">
      <alignment horizontal="center" vertical="center" wrapText="1"/>
    </xf>
    <xf numFmtId="0" fontId="16" fillId="5" borderId="3" xfId="15" applyFont="1" applyFill="1" applyBorder="1" applyAlignment="1">
      <alignment horizontal="center" vertical="center" wrapText="1"/>
    </xf>
    <xf numFmtId="0" fontId="12" fillId="0" borderId="1" xfId="15" applyFont="1" applyBorder="1" applyAlignment="1">
      <alignment horizontal="justify" vertical="center" wrapText="1"/>
    </xf>
    <xf numFmtId="0" fontId="12" fillId="0" borderId="0" xfId="15" applyFont="1" applyAlignment="1">
      <alignment horizontal="justify" vertical="center" wrapText="1"/>
    </xf>
    <xf numFmtId="0" fontId="12" fillId="0" borderId="2" xfId="15" applyFont="1" applyBorder="1" applyAlignment="1">
      <alignment horizontal="justify" vertical="center" wrapText="1"/>
    </xf>
    <xf numFmtId="0" fontId="22" fillId="0" borderId="0" xfId="15" applyFont="1" applyAlignment="1">
      <alignment horizontal="justify" vertical="center" wrapText="1"/>
    </xf>
    <xf numFmtId="0" fontId="7" fillId="3" borderId="0" xfId="15" applyFont="1" applyFill="1" applyAlignment="1">
      <alignment horizontal="justify" vertical="center" wrapText="1"/>
    </xf>
    <xf numFmtId="0" fontId="16" fillId="0" borderId="1" xfId="15" applyFont="1" applyBorder="1" applyAlignment="1">
      <alignment horizontal="justify" vertical="center" wrapText="1"/>
    </xf>
    <xf numFmtId="0" fontId="16" fillId="0" borderId="0" xfId="15" applyFont="1" applyAlignment="1">
      <alignment horizontal="justify" vertical="center" wrapText="1"/>
    </xf>
    <xf numFmtId="0" fontId="16" fillId="0" borderId="2" xfId="15" applyFont="1" applyBorder="1" applyAlignment="1">
      <alignment horizontal="justify" vertical="center" wrapText="1"/>
    </xf>
    <xf numFmtId="0" fontId="12" fillId="3" borderId="1" xfId="15" applyFont="1" applyFill="1" applyBorder="1" applyAlignment="1">
      <alignment horizontal="justify" vertical="center" wrapText="1"/>
    </xf>
    <xf numFmtId="0" fontId="12" fillId="3" borderId="0" xfId="15" applyFont="1" applyFill="1" applyAlignment="1">
      <alignment horizontal="justify" vertical="center" wrapText="1"/>
    </xf>
    <xf numFmtId="0" fontId="12" fillId="3" borderId="2" xfId="15" applyFont="1" applyFill="1" applyBorder="1" applyAlignment="1">
      <alignment horizontal="justify" vertical="center" wrapText="1"/>
    </xf>
    <xf numFmtId="0" fontId="12" fillId="3" borderId="6" xfId="15" applyFont="1" applyFill="1" applyBorder="1" applyAlignment="1">
      <alignment horizontal="justify" vertical="center" wrapText="1"/>
    </xf>
    <xf numFmtId="0" fontId="12" fillId="3" borderId="7" xfId="15" applyFont="1" applyFill="1" applyBorder="1" applyAlignment="1">
      <alignment horizontal="justify" vertical="center" wrapText="1"/>
    </xf>
    <xf numFmtId="0" fontId="12" fillId="3" borderId="3" xfId="15" applyFont="1" applyFill="1" applyBorder="1" applyAlignment="1">
      <alignment horizontal="justify" vertical="center" wrapText="1"/>
    </xf>
    <xf numFmtId="165" fontId="7" fillId="3" borderId="0" xfId="2" applyFont="1" applyFill="1" applyBorder="1" applyAlignment="1">
      <alignment horizontal="center" vertical="center" wrapText="1"/>
    </xf>
    <xf numFmtId="0" fontId="16" fillId="0" borderId="1" xfId="15" applyFont="1" applyBorder="1" applyAlignment="1">
      <alignment horizontal="left" vertical="center" wrapText="1"/>
    </xf>
    <xf numFmtId="0" fontId="16" fillId="0" borderId="0" xfId="15" applyFont="1" applyAlignment="1">
      <alignment horizontal="left" vertical="center" wrapText="1"/>
    </xf>
    <xf numFmtId="0" fontId="16" fillId="0" borderId="2" xfId="15" applyFont="1" applyBorder="1" applyAlignment="1">
      <alignment horizontal="left" vertical="center" wrapText="1"/>
    </xf>
    <xf numFmtId="0" fontId="12" fillId="0" borderId="1" xfId="15" applyFont="1" applyBorder="1" applyAlignment="1">
      <alignment horizontal="left" vertical="center" wrapText="1"/>
    </xf>
    <xf numFmtId="0" fontId="12" fillId="0" borderId="0" xfId="15" applyFont="1" applyAlignment="1">
      <alignment horizontal="left" vertical="center" wrapText="1"/>
    </xf>
    <xf numFmtId="0" fontId="12" fillId="0" borderId="2" xfId="15" applyFont="1" applyBorder="1" applyAlignment="1">
      <alignment horizontal="left" vertical="center" wrapText="1"/>
    </xf>
    <xf numFmtId="0" fontId="25" fillId="4" borderId="4" xfId="0" applyFont="1" applyFill="1" applyBorder="1" applyAlignment="1">
      <alignment horizontal="left" vertical="center" wrapText="1"/>
    </xf>
    <xf numFmtId="0" fontId="30" fillId="7" borderId="16" xfId="0" applyFont="1" applyFill="1" applyBorder="1" applyAlignment="1">
      <alignment horizontal="center" vertical="center"/>
    </xf>
    <xf numFmtId="0" fontId="30" fillId="7" borderId="17" xfId="0" applyFont="1" applyFill="1" applyBorder="1" applyAlignment="1">
      <alignment horizontal="center" vertical="center"/>
    </xf>
    <xf numFmtId="0" fontId="24" fillId="2" borderId="4"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30" fillId="2" borderId="14" xfId="37" applyFont="1" applyFill="1" applyBorder="1" applyAlignment="1">
      <alignment horizontal="center" vertical="center"/>
    </xf>
    <xf numFmtId="0" fontId="30" fillId="2" borderId="15" xfId="37" applyFont="1" applyFill="1" applyBorder="1" applyAlignment="1">
      <alignment horizontal="center" vertical="center"/>
    </xf>
    <xf numFmtId="0" fontId="25" fillId="0" borderId="4" xfId="0" applyFont="1" applyBorder="1" applyAlignment="1">
      <alignment horizontal="left" vertical="center" wrapText="1"/>
    </xf>
    <xf numFmtId="0" fontId="19" fillId="4" borderId="13"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1" fillId="4" borderId="4" xfId="0" applyFont="1" applyFill="1" applyBorder="1" applyAlignment="1">
      <alignment horizontal="center" wrapText="1"/>
    </xf>
    <xf numFmtId="166" fontId="21" fillId="4" borderId="4" xfId="1" applyNumberFormat="1" applyFont="1" applyFill="1" applyBorder="1" applyAlignment="1">
      <alignment horizontal="center"/>
    </xf>
    <xf numFmtId="0" fontId="21" fillId="4" borderId="4" xfId="0" applyFont="1" applyFill="1" applyBorder="1" applyAlignment="1">
      <alignment horizontal="center" vertical="center"/>
    </xf>
    <xf numFmtId="6" fontId="21" fillId="4" borderId="4" xfId="0" applyNumberFormat="1" applyFont="1" applyFill="1" applyBorder="1" applyAlignment="1">
      <alignment horizontal="center" vertical="center"/>
    </xf>
    <xf numFmtId="0" fontId="21" fillId="4" borderId="5" xfId="0" applyFont="1" applyFill="1" applyBorder="1" applyAlignment="1">
      <alignment horizontal="center"/>
    </xf>
    <xf numFmtId="0" fontId="21" fillId="4" borderId="11" xfId="0" applyFont="1" applyFill="1" applyBorder="1" applyAlignment="1">
      <alignment horizontal="center"/>
    </xf>
    <xf numFmtId="0" fontId="21" fillId="4" borderId="12" xfId="0" applyFont="1" applyFill="1" applyBorder="1" applyAlignment="1">
      <alignment horizontal="center"/>
    </xf>
    <xf numFmtId="0" fontId="21" fillId="0" borderId="5" xfId="0" applyFont="1" applyBorder="1" applyAlignment="1">
      <alignment horizontal="center"/>
    </xf>
    <xf numFmtId="0" fontId="21" fillId="0" borderId="11" xfId="0" applyFont="1" applyBorder="1" applyAlignment="1">
      <alignment horizontal="center"/>
    </xf>
    <xf numFmtId="0" fontId="21" fillId="0" borderId="12" xfId="0" applyFont="1" applyBorder="1" applyAlignment="1">
      <alignment horizontal="center"/>
    </xf>
    <xf numFmtId="1" fontId="20" fillId="6" borderId="1" xfId="23" applyNumberFormat="1" applyFont="1" applyFill="1" applyBorder="1" applyAlignment="1">
      <alignment horizontal="center" vertical="center" wrapText="1"/>
    </xf>
    <xf numFmtId="1" fontId="20" fillId="6" borderId="0" xfId="23" applyNumberFormat="1" applyFont="1" applyFill="1" applyAlignment="1">
      <alignment horizontal="center" vertical="center" wrapText="1"/>
    </xf>
    <xf numFmtId="1" fontId="20" fillId="6" borderId="2" xfId="23" applyNumberFormat="1" applyFont="1" applyFill="1" applyBorder="1" applyAlignment="1">
      <alignment horizontal="center" vertical="center" wrapText="1"/>
    </xf>
    <xf numFmtId="1" fontId="17" fillId="6" borderId="8" xfId="23" applyNumberFormat="1" applyFont="1" applyFill="1" applyBorder="1" applyAlignment="1">
      <alignment horizontal="center" vertical="center" wrapText="1"/>
    </xf>
    <xf numFmtId="1" fontId="17" fillId="6" borderId="9" xfId="23" applyNumberFormat="1" applyFont="1" applyFill="1" applyBorder="1" applyAlignment="1">
      <alignment horizontal="center" vertical="center" wrapText="1"/>
    </xf>
    <xf numFmtId="1" fontId="17" fillId="6" borderId="10" xfId="23" applyNumberFormat="1" applyFont="1" applyFill="1" applyBorder="1" applyAlignment="1">
      <alignment horizontal="center" vertical="center" wrapText="1"/>
    </xf>
    <xf numFmtId="0" fontId="18" fillId="0" borderId="4" xfId="0" applyFont="1" applyBorder="1" applyAlignment="1">
      <alignment horizontal="center" vertical="center"/>
    </xf>
    <xf numFmtId="0" fontId="21" fillId="4" borderId="4" xfId="0" applyFont="1" applyFill="1" applyBorder="1" applyAlignment="1">
      <alignment horizontal="center" vertical="center" wrapText="1"/>
    </xf>
  </cellXfs>
  <cellStyles count="40">
    <cellStyle name="Millares" xfId="39" builtinId="3"/>
    <cellStyle name="Millares [0] 2" xfId="1" xr:uid="{00000000-0005-0000-0000-000000000000}"/>
    <cellStyle name="Millares [0] 2 2" xfId="20" xr:uid="{00000000-0005-0000-0000-000001000000}"/>
    <cellStyle name="Millares [0] 2 3" xfId="35" xr:uid="{843607A2-CC61-4765-8466-6E8BFDC423EF}"/>
    <cellStyle name="Millares 2" xfId="2" xr:uid="{00000000-0005-0000-0000-000002000000}"/>
    <cellStyle name="Millares 2 2" xfId="3" xr:uid="{00000000-0005-0000-0000-000003000000}"/>
    <cellStyle name="Millares 2 3" xfId="13" xr:uid="{00000000-0005-0000-0000-000004000000}"/>
    <cellStyle name="Millares 3" xfId="17" xr:uid="{00000000-0005-0000-0000-000005000000}"/>
    <cellStyle name="Millares 3 2" xfId="24" xr:uid="{00000000-0005-0000-0000-000006000000}"/>
    <cellStyle name="Millares 3 3" xfId="26" xr:uid="{00000000-0005-0000-0000-000007000000}"/>
    <cellStyle name="Millares 3 4" xfId="30" xr:uid="{21D2C222-68DA-4B4B-B698-99CA3D85F6E1}"/>
    <cellStyle name="Millares 4" xfId="19" xr:uid="{00000000-0005-0000-0000-000008000000}"/>
    <cellStyle name="Millares 4 2" xfId="32" xr:uid="{E52E4E54-007D-4BD3-BFAD-CAD6F3612AE2}"/>
    <cellStyle name="Millares 5" xfId="4" xr:uid="{00000000-0005-0000-0000-000009000000}"/>
    <cellStyle name="Millares 5 2" xfId="12" xr:uid="{00000000-0005-0000-0000-00000A000000}"/>
    <cellStyle name="Moneda" xfId="27" builtinId="4"/>
    <cellStyle name="Moneda 2" xfId="29" xr:uid="{E6FC6C53-1081-4ED1-A621-52428C4BC359}"/>
    <cellStyle name="Normal" xfId="0" builtinId="0"/>
    <cellStyle name="Normal 12 2 2 2 2 2 2" xfId="37" xr:uid="{4A8D201A-348C-4115-8109-B27A6239A52D}"/>
    <cellStyle name="Normal 2" xfId="5" xr:uid="{00000000-0005-0000-0000-00000C000000}"/>
    <cellStyle name="Normal 2 10" xfId="6" xr:uid="{00000000-0005-0000-0000-00000D000000}"/>
    <cellStyle name="Normal 2 10 2" xfId="15" xr:uid="{00000000-0005-0000-0000-00000E000000}"/>
    <cellStyle name="Normal 2 2" xfId="7" xr:uid="{00000000-0005-0000-0000-00000F000000}"/>
    <cellStyle name="Normal 2 2 2" xfId="31" xr:uid="{D75A0F2F-AD99-455B-BA07-A92B6D099B15}"/>
    <cellStyle name="Normal 2 3" xfId="22" xr:uid="{00000000-0005-0000-0000-000010000000}"/>
    <cellStyle name="Normal 22" xfId="8" xr:uid="{00000000-0005-0000-0000-000011000000}"/>
    <cellStyle name="Normal 22 2" xfId="16" xr:uid="{00000000-0005-0000-0000-000012000000}"/>
    <cellStyle name="Normal 28" xfId="9" xr:uid="{00000000-0005-0000-0000-000013000000}"/>
    <cellStyle name="Normal 3" xfId="14" xr:uid="{00000000-0005-0000-0000-000014000000}"/>
    <cellStyle name="Normal 3 2" xfId="23" xr:uid="{00000000-0005-0000-0000-000015000000}"/>
    <cellStyle name="Normal 3 2 2" xfId="36" xr:uid="{9E0FB367-310F-4E47-82A1-01EE927FE30D}"/>
    <cellStyle name="Normal 3 3" xfId="25" xr:uid="{00000000-0005-0000-0000-000016000000}"/>
    <cellStyle name="Normal 3 4" xfId="34" xr:uid="{C634285F-646E-4C79-BA7C-36419895B90D}"/>
    <cellStyle name="Normal 4" xfId="18" xr:uid="{00000000-0005-0000-0000-000017000000}"/>
    <cellStyle name="Normal 44" xfId="10" xr:uid="{00000000-0005-0000-0000-000018000000}"/>
    <cellStyle name="Normal 5" xfId="21" xr:uid="{00000000-0005-0000-0000-000019000000}"/>
    <cellStyle name="Normal 6" xfId="28" xr:uid="{250D4D83-982E-46BF-8962-EAEEAED9CC50}"/>
    <cellStyle name="Normal 8" xfId="11" xr:uid="{00000000-0005-0000-0000-00001A000000}"/>
    <cellStyle name="Porcentaje" xfId="38" builtinId="5"/>
    <cellStyle name="Porcentaje 2" xfId="33" xr:uid="{A26E3591-2E7C-4D14-B3A9-6EF39A242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ED9B-E0B8-4EBA-9B1F-A123B32D3B58}">
  <dimension ref="A1:G17"/>
  <sheetViews>
    <sheetView showGridLines="0" topLeftCell="A5" workbookViewId="0">
      <selection activeCell="A5" sqref="A5:D5"/>
    </sheetView>
  </sheetViews>
  <sheetFormatPr baseColWidth="10" defaultRowHeight="47.25" customHeight="1" x14ac:dyDescent="0.25"/>
  <cols>
    <col min="1" max="1" width="13.453125" style="1" customWidth="1"/>
    <col min="2" max="3" width="39.453125" style="1" customWidth="1"/>
    <col min="4" max="4" width="39.453125" style="26" customWidth="1"/>
    <col min="5" max="5" width="37.90625" style="24" customWidth="1"/>
    <col min="6" max="6" width="20.08984375" style="2" customWidth="1"/>
    <col min="7" max="7" width="11.54296875" style="2"/>
    <col min="8" max="256" width="11.54296875" style="1"/>
    <col min="257" max="257" width="13.453125" style="1" customWidth="1"/>
    <col min="258" max="258" width="45" style="1" customWidth="1"/>
    <col min="259" max="259" width="31.1796875" style="1" customWidth="1"/>
    <col min="260" max="260" width="25.54296875" style="1" customWidth="1"/>
    <col min="261" max="261" width="37.90625" style="1" customWidth="1"/>
    <col min="262" max="262" width="20.08984375" style="1" customWidth="1"/>
    <col min="263" max="512" width="11.54296875" style="1"/>
    <col min="513" max="513" width="13.453125" style="1" customWidth="1"/>
    <col min="514" max="514" width="45" style="1" customWidth="1"/>
    <col min="515" max="515" width="31.1796875" style="1" customWidth="1"/>
    <col min="516" max="516" width="25.54296875" style="1" customWidth="1"/>
    <col min="517" max="517" width="37.90625" style="1" customWidth="1"/>
    <col min="518" max="518" width="20.08984375" style="1" customWidth="1"/>
    <col min="519" max="768" width="11.54296875" style="1"/>
    <col min="769" max="769" width="13.453125" style="1" customWidth="1"/>
    <col min="770" max="770" width="45" style="1" customWidth="1"/>
    <col min="771" max="771" width="31.1796875" style="1" customWidth="1"/>
    <col min="772" max="772" width="25.54296875" style="1" customWidth="1"/>
    <col min="773" max="773" width="37.90625" style="1" customWidth="1"/>
    <col min="774" max="774" width="20.08984375" style="1" customWidth="1"/>
    <col min="775" max="1024" width="11.54296875" style="1"/>
    <col min="1025" max="1025" width="13.453125" style="1" customWidth="1"/>
    <col min="1026" max="1026" width="45" style="1" customWidth="1"/>
    <col min="1027" max="1027" width="31.1796875" style="1" customWidth="1"/>
    <col min="1028" max="1028" width="25.54296875" style="1" customWidth="1"/>
    <col min="1029" max="1029" width="37.90625" style="1" customWidth="1"/>
    <col min="1030" max="1030" width="20.08984375" style="1" customWidth="1"/>
    <col min="1031" max="1280" width="11.54296875" style="1"/>
    <col min="1281" max="1281" width="13.453125" style="1" customWidth="1"/>
    <col min="1282" max="1282" width="45" style="1" customWidth="1"/>
    <col min="1283" max="1283" width="31.1796875" style="1" customWidth="1"/>
    <col min="1284" max="1284" width="25.54296875" style="1" customWidth="1"/>
    <col min="1285" max="1285" width="37.90625" style="1" customWidth="1"/>
    <col min="1286" max="1286" width="20.08984375" style="1" customWidth="1"/>
    <col min="1287" max="1536" width="11.54296875" style="1"/>
    <col min="1537" max="1537" width="13.453125" style="1" customWidth="1"/>
    <col min="1538" max="1538" width="45" style="1" customWidth="1"/>
    <col min="1539" max="1539" width="31.1796875" style="1" customWidth="1"/>
    <col min="1540" max="1540" width="25.54296875" style="1" customWidth="1"/>
    <col min="1541" max="1541" width="37.90625" style="1" customWidth="1"/>
    <col min="1542" max="1542" width="20.08984375" style="1" customWidth="1"/>
    <col min="1543" max="1792" width="11.54296875" style="1"/>
    <col min="1793" max="1793" width="13.453125" style="1" customWidth="1"/>
    <col min="1794" max="1794" width="45" style="1" customWidth="1"/>
    <col min="1795" max="1795" width="31.1796875" style="1" customWidth="1"/>
    <col min="1796" max="1796" width="25.54296875" style="1" customWidth="1"/>
    <col min="1797" max="1797" width="37.90625" style="1" customWidth="1"/>
    <col min="1798" max="1798" width="20.08984375" style="1" customWidth="1"/>
    <col min="1799" max="2048" width="11.54296875" style="1"/>
    <col min="2049" max="2049" width="13.453125" style="1" customWidth="1"/>
    <col min="2050" max="2050" width="45" style="1" customWidth="1"/>
    <col min="2051" max="2051" width="31.1796875" style="1" customWidth="1"/>
    <col min="2052" max="2052" width="25.54296875" style="1" customWidth="1"/>
    <col min="2053" max="2053" width="37.90625" style="1" customWidth="1"/>
    <col min="2054" max="2054" width="20.08984375" style="1" customWidth="1"/>
    <col min="2055" max="2304" width="11.54296875" style="1"/>
    <col min="2305" max="2305" width="13.453125" style="1" customWidth="1"/>
    <col min="2306" max="2306" width="45" style="1" customWidth="1"/>
    <col min="2307" max="2307" width="31.1796875" style="1" customWidth="1"/>
    <col min="2308" max="2308" width="25.54296875" style="1" customWidth="1"/>
    <col min="2309" max="2309" width="37.90625" style="1" customWidth="1"/>
    <col min="2310" max="2310" width="20.08984375" style="1" customWidth="1"/>
    <col min="2311" max="2560" width="11.54296875" style="1"/>
    <col min="2561" max="2561" width="13.453125" style="1" customWidth="1"/>
    <col min="2562" max="2562" width="45" style="1" customWidth="1"/>
    <col min="2563" max="2563" width="31.1796875" style="1" customWidth="1"/>
    <col min="2564" max="2564" width="25.54296875" style="1" customWidth="1"/>
    <col min="2565" max="2565" width="37.90625" style="1" customWidth="1"/>
    <col min="2566" max="2566" width="20.08984375" style="1" customWidth="1"/>
    <col min="2567" max="2816" width="11.54296875" style="1"/>
    <col min="2817" max="2817" width="13.453125" style="1" customWidth="1"/>
    <col min="2818" max="2818" width="45" style="1" customWidth="1"/>
    <col min="2819" max="2819" width="31.1796875" style="1" customWidth="1"/>
    <col min="2820" max="2820" width="25.54296875" style="1" customWidth="1"/>
    <col min="2821" max="2821" width="37.90625" style="1" customWidth="1"/>
    <col min="2822" max="2822" width="20.08984375" style="1" customWidth="1"/>
    <col min="2823" max="3072" width="11.54296875" style="1"/>
    <col min="3073" max="3073" width="13.453125" style="1" customWidth="1"/>
    <col min="3074" max="3074" width="45" style="1" customWidth="1"/>
    <col min="3075" max="3075" width="31.1796875" style="1" customWidth="1"/>
    <col min="3076" max="3076" width="25.54296875" style="1" customWidth="1"/>
    <col min="3077" max="3077" width="37.90625" style="1" customWidth="1"/>
    <col min="3078" max="3078" width="20.08984375" style="1" customWidth="1"/>
    <col min="3079" max="3328" width="11.54296875" style="1"/>
    <col min="3329" max="3329" width="13.453125" style="1" customWidth="1"/>
    <col min="3330" max="3330" width="45" style="1" customWidth="1"/>
    <col min="3331" max="3331" width="31.1796875" style="1" customWidth="1"/>
    <col min="3332" max="3332" width="25.54296875" style="1" customWidth="1"/>
    <col min="3333" max="3333" width="37.90625" style="1" customWidth="1"/>
    <col min="3334" max="3334" width="20.08984375" style="1" customWidth="1"/>
    <col min="3335" max="3584" width="11.54296875" style="1"/>
    <col min="3585" max="3585" width="13.453125" style="1" customWidth="1"/>
    <col min="3586" max="3586" width="45" style="1" customWidth="1"/>
    <col min="3587" max="3587" width="31.1796875" style="1" customWidth="1"/>
    <col min="3588" max="3588" width="25.54296875" style="1" customWidth="1"/>
    <col min="3589" max="3589" width="37.90625" style="1" customWidth="1"/>
    <col min="3590" max="3590" width="20.08984375" style="1" customWidth="1"/>
    <col min="3591" max="3840" width="11.54296875" style="1"/>
    <col min="3841" max="3841" width="13.453125" style="1" customWidth="1"/>
    <col min="3842" max="3842" width="45" style="1" customWidth="1"/>
    <col min="3843" max="3843" width="31.1796875" style="1" customWidth="1"/>
    <col min="3844" max="3844" width="25.54296875" style="1" customWidth="1"/>
    <col min="3845" max="3845" width="37.90625" style="1" customWidth="1"/>
    <col min="3846" max="3846" width="20.08984375" style="1" customWidth="1"/>
    <col min="3847" max="4096" width="11.54296875" style="1"/>
    <col min="4097" max="4097" width="13.453125" style="1" customWidth="1"/>
    <col min="4098" max="4098" width="45" style="1" customWidth="1"/>
    <col min="4099" max="4099" width="31.1796875" style="1" customWidth="1"/>
    <col min="4100" max="4100" width="25.54296875" style="1" customWidth="1"/>
    <col min="4101" max="4101" width="37.90625" style="1" customWidth="1"/>
    <col min="4102" max="4102" width="20.08984375" style="1" customWidth="1"/>
    <col min="4103" max="4352" width="11.54296875" style="1"/>
    <col min="4353" max="4353" width="13.453125" style="1" customWidth="1"/>
    <col min="4354" max="4354" width="45" style="1" customWidth="1"/>
    <col min="4355" max="4355" width="31.1796875" style="1" customWidth="1"/>
    <col min="4356" max="4356" width="25.54296875" style="1" customWidth="1"/>
    <col min="4357" max="4357" width="37.90625" style="1" customWidth="1"/>
    <col min="4358" max="4358" width="20.08984375" style="1" customWidth="1"/>
    <col min="4359" max="4608" width="11.54296875" style="1"/>
    <col min="4609" max="4609" width="13.453125" style="1" customWidth="1"/>
    <col min="4610" max="4610" width="45" style="1" customWidth="1"/>
    <col min="4611" max="4611" width="31.1796875" style="1" customWidth="1"/>
    <col min="4612" max="4612" width="25.54296875" style="1" customWidth="1"/>
    <col min="4613" max="4613" width="37.90625" style="1" customWidth="1"/>
    <col min="4614" max="4614" width="20.08984375" style="1" customWidth="1"/>
    <col min="4615" max="4864" width="11.54296875" style="1"/>
    <col min="4865" max="4865" width="13.453125" style="1" customWidth="1"/>
    <col min="4866" max="4866" width="45" style="1" customWidth="1"/>
    <col min="4867" max="4867" width="31.1796875" style="1" customWidth="1"/>
    <col min="4868" max="4868" width="25.54296875" style="1" customWidth="1"/>
    <col min="4869" max="4869" width="37.90625" style="1" customWidth="1"/>
    <col min="4870" max="4870" width="20.08984375" style="1" customWidth="1"/>
    <col min="4871" max="5120" width="11.54296875" style="1"/>
    <col min="5121" max="5121" width="13.453125" style="1" customWidth="1"/>
    <col min="5122" max="5122" width="45" style="1" customWidth="1"/>
    <col min="5123" max="5123" width="31.1796875" style="1" customWidth="1"/>
    <col min="5124" max="5124" width="25.54296875" style="1" customWidth="1"/>
    <col min="5125" max="5125" width="37.90625" style="1" customWidth="1"/>
    <col min="5126" max="5126" width="20.08984375" style="1" customWidth="1"/>
    <col min="5127" max="5376" width="11.54296875" style="1"/>
    <col min="5377" max="5377" width="13.453125" style="1" customWidth="1"/>
    <col min="5378" max="5378" width="45" style="1" customWidth="1"/>
    <col min="5379" max="5379" width="31.1796875" style="1" customWidth="1"/>
    <col min="5380" max="5380" width="25.54296875" style="1" customWidth="1"/>
    <col min="5381" max="5381" width="37.90625" style="1" customWidth="1"/>
    <col min="5382" max="5382" width="20.08984375" style="1" customWidth="1"/>
    <col min="5383" max="5632" width="11.54296875" style="1"/>
    <col min="5633" max="5633" width="13.453125" style="1" customWidth="1"/>
    <col min="5634" max="5634" width="45" style="1" customWidth="1"/>
    <col min="5635" max="5635" width="31.1796875" style="1" customWidth="1"/>
    <col min="5636" max="5636" width="25.54296875" style="1" customWidth="1"/>
    <col min="5637" max="5637" width="37.90625" style="1" customWidth="1"/>
    <col min="5638" max="5638" width="20.08984375" style="1" customWidth="1"/>
    <col min="5639" max="5888" width="11.54296875" style="1"/>
    <col min="5889" max="5889" width="13.453125" style="1" customWidth="1"/>
    <col min="5890" max="5890" width="45" style="1" customWidth="1"/>
    <col min="5891" max="5891" width="31.1796875" style="1" customWidth="1"/>
    <col min="5892" max="5892" width="25.54296875" style="1" customWidth="1"/>
    <col min="5893" max="5893" width="37.90625" style="1" customWidth="1"/>
    <col min="5894" max="5894" width="20.08984375" style="1" customWidth="1"/>
    <col min="5895" max="6144" width="11.54296875" style="1"/>
    <col min="6145" max="6145" width="13.453125" style="1" customWidth="1"/>
    <col min="6146" max="6146" width="45" style="1" customWidth="1"/>
    <col min="6147" max="6147" width="31.1796875" style="1" customWidth="1"/>
    <col min="6148" max="6148" width="25.54296875" style="1" customWidth="1"/>
    <col min="6149" max="6149" width="37.90625" style="1" customWidth="1"/>
    <col min="6150" max="6150" width="20.08984375" style="1" customWidth="1"/>
    <col min="6151" max="6400" width="11.54296875" style="1"/>
    <col min="6401" max="6401" width="13.453125" style="1" customWidth="1"/>
    <col min="6402" max="6402" width="45" style="1" customWidth="1"/>
    <col min="6403" max="6403" width="31.1796875" style="1" customWidth="1"/>
    <col min="6404" max="6404" width="25.54296875" style="1" customWidth="1"/>
    <col min="6405" max="6405" width="37.90625" style="1" customWidth="1"/>
    <col min="6406" max="6406" width="20.08984375" style="1" customWidth="1"/>
    <col min="6407" max="6656" width="11.54296875" style="1"/>
    <col min="6657" max="6657" width="13.453125" style="1" customWidth="1"/>
    <col min="6658" max="6658" width="45" style="1" customWidth="1"/>
    <col min="6659" max="6659" width="31.1796875" style="1" customWidth="1"/>
    <col min="6660" max="6660" width="25.54296875" style="1" customWidth="1"/>
    <col min="6661" max="6661" width="37.90625" style="1" customWidth="1"/>
    <col min="6662" max="6662" width="20.08984375" style="1" customWidth="1"/>
    <col min="6663" max="6912" width="11.54296875" style="1"/>
    <col min="6913" max="6913" width="13.453125" style="1" customWidth="1"/>
    <col min="6914" max="6914" width="45" style="1" customWidth="1"/>
    <col min="6915" max="6915" width="31.1796875" style="1" customWidth="1"/>
    <col min="6916" max="6916" width="25.54296875" style="1" customWidth="1"/>
    <col min="6917" max="6917" width="37.90625" style="1" customWidth="1"/>
    <col min="6918" max="6918" width="20.08984375" style="1" customWidth="1"/>
    <col min="6919" max="7168" width="11.54296875" style="1"/>
    <col min="7169" max="7169" width="13.453125" style="1" customWidth="1"/>
    <col min="7170" max="7170" width="45" style="1" customWidth="1"/>
    <col min="7171" max="7171" width="31.1796875" style="1" customWidth="1"/>
    <col min="7172" max="7172" width="25.54296875" style="1" customWidth="1"/>
    <col min="7173" max="7173" width="37.90625" style="1" customWidth="1"/>
    <col min="7174" max="7174" width="20.08984375" style="1" customWidth="1"/>
    <col min="7175" max="7424" width="11.54296875" style="1"/>
    <col min="7425" max="7425" width="13.453125" style="1" customWidth="1"/>
    <col min="7426" max="7426" width="45" style="1" customWidth="1"/>
    <col min="7427" max="7427" width="31.1796875" style="1" customWidth="1"/>
    <col min="7428" max="7428" width="25.54296875" style="1" customWidth="1"/>
    <col min="7429" max="7429" width="37.90625" style="1" customWidth="1"/>
    <col min="7430" max="7430" width="20.08984375" style="1" customWidth="1"/>
    <col min="7431" max="7680" width="11.54296875" style="1"/>
    <col min="7681" max="7681" width="13.453125" style="1" customWidth="1"/>
    <col min="7682" max="7682" width="45" style="1" customWidth="1"/>
    <col min="7683" max="7683" width="31.1796875" style="1" customWidth="1"/>
    <col min="7684" max="7684" width="25.54296875" style="1" customWidth="1"/>
    <col min="7685" max="7685" width="37.90625" style="1" customWidth="1"/>
    <col min="7686" max="7686" width="20.08984375" style="1" customWidth="1"/>
    <col min="7687" max="7936" width="11.54296875" style="1"/>
    <col min="7937" max="7937" width="13.453125" style="1" customWidth="1"/>
    <col min="7938" max="7938" width="45" style="1" customWidth="1"/>
    <col min="7939" max="7939" width="31.1796875" style="1" customWidth="1"/>
    <col min="7940" max="7940" width="25.54296875" style="1" customWidth="1"/>
    <col min="7941" max="7941" width="37.90625" style="1" customWidth="1"/>
    <col min="7942" max="7942" width="20.08984375" style="1" customWidth="1"/>
    <col min="7943" max="8192" width="11.54296875" style="1"/>
    <col min="8193" max="8193" width="13.453125" style="1" customWidth="1"/>
    <col min="8194" max="8194" width="45" style="1" customWidth="1"/>
    <col min="8195" max="8195" width="31.1796875" style="1" customWidth="1"/>
    <col min="8196" max="8196" width="25.54296875" style="1" customWidth="1"/>
    <col min="8197" max="8197" width="37.90625" style="1" customWidth="1"/>
    <col min="8198" max="8198" width="20.08984375" style="1" customWidth="1"/>
    <col min="8199" max="8448" width="11.54296875" style="1"/>
    <col min="8449" max="8449" width="13.453125" style="1" customWidth="1"/>
    <col min="8450" max="8450" width="45" style="1" customWidth="1"/>
    <col min="8451" max="8451" width="31.1796875" style="1" customWidth="1"/>
    <col min="8452" max="8452" width="25.54296875" style="1" customWidth="1"/>
    <col min="8453" max="8453" width="37.90625" style="1" customWidth="1"/>
    <col min="8454" max="8454" width="20.08984375" style="1" customWidth="1"/>
    <col min="8455" max="8704" width="11.54296875" style="1"/>
    <col min="8705" max="8705" width="13.453125" style="1" customWidth="1"/>
    <col min="8706" max="8706" width="45" style="1" customWidth="1"/>
    <col min="8707" max="8707" width="31.1796875" style="1" customWidth="1"/>
    <col min="8708" max="8708" width="25.54296875" style="1" customWidth="1"/>
    <col min="8709" max="8709" width="37.90625" style="1" customWidth="1"/>
    <col min="8710" max="8710" width="20.08984375" style="1" customWidth="1"/>
    <col min="8711" max="8960" width="11.54296875" style="1"/>
    <col min="8961" max="8961" width="13.453125" style="1" customWidth="1"/>
    <col min="8962" max="8962" width="45" style="1" customWidth="1"/>
    <col min="8963" max="8963" width="31.1796875" style="1" customWidth="1"/>
    <col min="8964" max="8964" width="25.54296875" style="1" customWidth="1"/>
    <col min="8965" max="8965" width="37.90625" style="1" customWidth="1"/>
    <col min="8966" max="8966" width="20.08984375" style="1" customWidth="1"/>
    <col min="8967" max="9216" width="11.54296875" style="1"/>
    <col min="9217" max="9217" width="13.453125" style="1" customWidth="1"/>
    <col min="9218" max="9218" width="45" style="1" customWidth="1"/>
    <col min="9219" max="9219" width="31.1796875" style="1" customWidth="1"/>
    <col min="9220" max="9220" width="25.54296875" style="1" customWidth="1"/>
    <col min="9221" max="9221" width="37.90625" style="1" customWidth="1"/>
    <col min="9222" max="9222" width="20.08984375" style="1" customWidth="1"/>
    <col min="9223" max="9472" width="11.54296875" style="1"/>
    <col min="9473" max="9473" width="13.453125" style="1" customWidth="1"/>
    <col min="9474" max="9474" width="45" style="1" customWidth="1"/>
    <col min="9475" max="9475" width="31.1796875" style="1" customWidth="1"/>
    <col min="9476" max="9476" width="25.54296875" style="1" customWidth="1"/>
    <col min="9477" max="9477" width="37.90625" style="1" customWidth="1"/>
    <col min="9478" max="9478" width="20.08984375" style="1" customWidth="1"/>
    <col min="9479" max="9728" width="11.54296875" style="1"/>
    <col min="9729" max="9729" width="13.453125" style="1" customWidth="1"/>
    <col min="9730" max="9730" width="45" style="1" customWidth="1"/>
    <col min="9731" max="9731" width="31.1796875" style="1" customWidth="1"/>
    <col min="9732" max="9732" width="25.54296875" style="1" customWidth="1"/>
    <col min="9733" max="9733" width="37.90625" style="1" customWidth="1"/>
    <col min="9734" max="9734" width="20.08984375" style="1" customWidth="1"/>
    <col min="9735" max="9984" width="11.54296875" style="1"/>
    <col min="9985" max="9985" width="13.453125" style="1" customWidth="1"/>
    <col min="9986" max="9986" width="45" style="1" customWidth="1"/>
    <col min="9987" max="9987" width="31.1796875" style="1" customWidth="1"/>
    <col min="9988" max="9988" width="25.54296875" style="1" customWidth="1"/>
    <col min="9989" max="9989" width="37.90625" style="1" customWidth="1"/>
    <col min="9990" max="9990" width="20.08984375" style="1" customWidth="1"/>
    <col min="9991" max="10240" width="11.54296875" style="1"/>
    <col min="10241" max="10241" width="13.453125" style="1" customWidth="1"/>
    <col min="10242" max="10242" width="45" style="1" customWidth="1"/>
    <col min="10243" max="10243" width="31.1796875" style="1" customWidth="1"/>
    <col min="10244" max="10244" width="25.54296875" style="1" customWidth="1"/>
    <col min="10245" max="10245" width="37.90625" style="1" customWidth="1"/>
    <col min="10246" max="10246" width="20.08984375" style="1" customWidth="1"/>
    <col min="10247" max="10496" width="11.54296875" style="1"/>
    <col min="10497" max="10497" width="13.453125" style="1" customWidth="1"/>
    <col min="10498" max="10498" width="45" style="1" customWidth="1"/>
    <col min="10499" max="10499" width="31.1796875" style="1" customWidth="1"/>
    <col min="10500" max="10500" width="25.54296875" style="1" customWidth="1"/>
    <col min="10501" max="10501" width="37.90625" style="1" customWidth="1"/>
    <col min="10502" max="10502" width="20.08984375" style="1" customWidth="1"/>
    <col min="10503" max="10752" width="11.54296875" style="1"/>
    <col min="10753" max="10753" width="13.453125" style="1" customWidth="1"/>
    <col min="10754" max="10754" width="45" style="1" customWidth="1"/>
    <col min="10755" max="10755" width="31.1796875" style="1" customWidth="1"/>
    <col min="10756" max="10756" width="25.54296875" style="1" customWidth="1"/>
    <col min="10757" max="10757" width="37.90625" style="1" customWidth="1"/>
    <col min="10758" max="10758" width="20.08984375" style="1" customWidth="1"/>
    <col min="10759" max="11008" width="11.54296875" style="1"/>
    <col min="11009" max="11009" width="13.453125" style="1" customWidth="1"/>
    <col min="11010" max="11010" width="45" style="1" customWidth="1"/>
    <col min="11011" max="11011" width="31.1796875" style="1" customWidth="1"/>
    <col min="11012" max="11012" width="25.54296875" style="1" customWidth="1"/>
    <col min="11013" max="11013" width="37.90625" style="1" customWidth="1"/>
    <col min="11014" max="11014" width="20.08984375" style="1" customWidth="1"/>
    <col min="11015" max="11264" width="11.54296875" style="1"/>
    <col min="11265" max="11265" width="13.453125" style="1" customWidth="1"/>
    <col min="11266" max="11266" width="45" style="1" customWidth="1"/>
    <col min="11267" max="11267" width="31.1796875" style="1" customWidth="1"/>
    <col min="11268" max="11268" width="25.54296875" style="1" customWidth="1"/>
    <col min="11269" max="11269" width="37.90625" style="1" customWidth="1"/>
    <col min="11270" max="11270" width="20.08984375" style="1" customWidth="1"/>
    <col min="11271" max="11520" width="11.54296875" style="1"/>
    <col min="11521" max="11521" width="13.453125" style="1" customWidth="1"/>
    <col min="11522" max="11522" width="45" style="1" customWidth="1"/>
    <col min="11523" max="11523" width="31.1796875" style="1" customWidth="1"/>
    <col min="11524" max="11524" width="25.54296875" style="1" customWidth="1"/>
    <col min="11525" max="11525" width="37.90625" style="1" customWidth="1"/>
    <col min="11526" max="11526" width="20.08984375" style="1" customWidth="1"/>
    <col min="11527" max="11776" width="11.54296875" style="1"/>
    <col min="11777" max="11777" width="13.453125" style="1" customWidth="1"/>
    <col min="11778" max="11778" width="45" style="1" customWidth="1"/>
    <col min="11779" max="11779" width="31.1796875" style="1" customWidth="1"/>
    <col min="11780" max="11780" width="25.54296875" style="1" customWidth="1"/>
    <col min="11781" max="11781" width="37.90625" style="1" customWidth="1"/>
    <col min="11782" max="11782" width="20.08984375" style="1" customWidth="1"/>
    <col min="11783" max="12032" width="11.54296875" style="1"/>
    <col min="12033" max="12033" width="13.453125" style="1" customWidth="1"/>
    <col min="12034" max="12034" width="45" style="1" customWidth="1"/>
    <col min="12035" max="12035" width="31.1796875" style="1" customWidth="1"/>
    <col min="12036" max="12036" width="25.54296875" style="1" customWidth="1"/>
    <col min="12037" max="12037" width="37.90625" style="1" customWidth="1"/>
    <col min="12038" max="12038" width="20.08984375" style="1" customWidth="1"/>
    <col min="12039" max="12288" width="11.54296875" style="1"/>
    <col min="12289" max="12289" width="13.453125" style="1" customWidth="1"/>
    <col min="12290" max="12290" width="45" style="1" customWidth="1"/>
    <col min="12291" max="12291" width="31.1796875" style="1" customWidth="1"/>
    <col min="12292" max="12292" width="25.54296875" style="1" customWidth="1"/>
    <col min="12293" max="12293" width="37.90625" style="1" customWidth="1"/>
    <col min="12294" max="12294" width="20.08984375" style="1" customWidth="1"/>
    <col min="12295" max="12544" width="11.54296875" style="1"/>
    <col min="12545" max="12545" width="13.453125" style="1" customWidth="1"/>
    <col min="12546" max="12546" width="45" style="1" customWidth="1"/>
    <col min="12547" max="12547" width="31.1796875" style="1" customWidth="1"/>
    <col min="12548" max="12548" width="25.54296875" style="1" customWidth="1"/>
    <col min="12549" max="12549" width="37.90625" style="1" customWidth="1"/>
    <col min="12550" max="12550" width="20.08984375" style="1" customWidth="1"/>
    <col min="12551" max="12800" width="11.54296875" style="1"/>
    <col min="12801" max="12801" width="13.453125" style="1" customWidth="1"/>
    <col min="12802" max="12802" width="45" style="1" customWidth="1"/>
    <col min="12803" max="12803" width="31.1796875" style="1" customWidth="1"/>
    <col min="12804" max="12804" width="25.54296875" style="1" customWidth="1"/>
    <col min="12805" max="12805" width="37.90625" style="1" customWidth="1"/>
    <col min="12806" max="12806" width="20.08984375" style="1" customWidth="1"/>
    <col min="12807" max="13056" width="11.54296875" style="1"/>
    <col min="13057" max="13057" width="13.453125" style="1" customWidth="1"/>
    <col min="13058" max="13058" width="45" style="1" customWidth="1"/>
    <col min="13059" max="13059" width="31.1796875" style="1" customWidth="1"/>
    <col min="13060" max="13060" width="25.54296875" style="1" customWidth="1"/>
    <col min="13061" max="13061" width="37.90625" style="1" customWidth="1"/>
    <col min="13062" max="13062" width="20.08984375" style="1" customWidth="1"/>
    <col min="13063" max="13312" width="11.54296875" style="1"/>
    <col min="13313" max="13313" width="13.453125" style="1" customWidth="1"/>
    <col min="13314" max="13314" width="45" style="1" customWidth="1"/>
    <col min="13315" max="13315" width="31.1796875" style="1" customWidth="1"/>
    <col min="13316" max="13316" width="25.54296875" style="1" customWidth="1"/>
    <col min="13317" max="13317" width="37.90625" style="1" customWidth="1"/>
    <col min="13318" max="13318" width="20.08984375" style="1" customWidth="1"/>
    <col min="13319" max="13568" width="11.54296875" style="1"/>
    <col min="13569" max="13569" width="13.453125" style="1" customWidth="1"/>
    <col min="13570" max="13570" width="45" style="1" customWidth="1"/>
    <col min="13571" max="13571" width="31.1796875" style="1" customWidth="1"/>
    <col min="13572" max="13572" width="25.54296875" style="1" customWidth="1"/>
    <col min="13573" max="13573" width="37.90625" style="1" customWidth="1"/>
    <col min="13574" max="13574" width="20.08984375" style="1" customWidth="1"/>
    <col min="13575" max="13824" width="11.54296875" style="1"/>
    <col min="13825" max="13825" width="13.453125" style="1" customWidth="1"/>
    <col min="13826" max="13826" width="45" style="1" customWidth="1"/>
    <col min="13827" max="13827" width="31.1796875" style="1" customWidth="1"/>
    <col min="13828" max="13828" width="25.54296875" style="1" customWidth="1"/>
    <col min="13829" max="13829" width="37.90625" style="1" customWidth="1"/>
    <col min="13830" max="13830" width="20.08984375" style="1" customWidth="1"/>
    <col min="13831" max="14080" width="11.54296875" style="1"/>
    <col min="14081" max="14081" width="13.453125" style="1" customWidth="1"/>
    <col min="14082" max="14082" width="45" style="1" customWidth="1"/>
    <col min="14083" max="14083" width="31.1796875" style="1" customWidth="1"/>
    <col min="14084" max="14084" width="25.54296875" style="1" customWidth="1"/>
    <col min="14085" max="14085" width="37.90625" style="1" customWidth="1"/>
    <col min="14086" max="14086" width="20.08984375" style="1" customWidth="1"/>
    <col min="14087" max="14336" width="11.54296875" style="1"/>
    <col min="14337" max="14337" width="13.453125" style="1" customWidth="1"/>
    <col min="14338" max="14338" width="45" style="1" customWidth="1"/>
    <col min="14339" max="14339" width="31.1796875" style="1" customWidth="1"/>
    <col min="14340" max="14340" width="25.54296875" style="1" customWidth="1"/>
    <col min="14341" max="14341" width="37.90625" style="1" customWidth="1"/>
    <col min="14342" max="14342" width="20.08984375" style="1" customWidth="1"/>
    <col min="14343" max="14592" width="11.54296875" style="1"/>
    <col min="14593" max="14593" width="13.453125" style="1" customWidth="1"/>
    <col min="14594" max="14594" width="45" style="1" customWidth="1"/>
    <col min="14595" max="14595" width="31.1796875" style="1" customWidth="1"/>
    <col min="14596" max="14596" width="25.54296875" style="1" customWidth="1"/>
    <col min="14597" max="14597" width="37.90625" style="1" customWidth="1"/>
    <col min="14598" max="14598" width="20.08984375" style="1" customWidth="1"/>
    <col min="14599" max="14848" width="11.54296875" style="1"/>
    <col min="14849" max="14849" width="13.453125" style="1" customWidth="1"/>
    <col min="14850" max="14850" width="45" style="1" customWidth="1"/>
    <col min="14851" max="14851" width="31.1796875" style="1" customWidth="1"/>
    <col min="14852" max="14852" width="25.54296875" style="1" customWidth="1"/>
    <col min="14853" max="14853" width="37.90625" style="1" customWidth="1"/>
    <col min="14854" max="14854" width="20.08984375" style="1" customWidth="1"/>
    <col min="14855" max="15104" width="11.54296875" style="1"/>
    <col min="15105" max="15105" width="13.453125" style="1" customWidth="1"/>
    <col min="15106" max="15106" width="45" style="1" customWidth="1"/>
    <col min="15107" max="15107" width="31.1796875" style="1" customWidth="1"/>
    <col min="15108" max="15108" width="25.54296875" style="1" customWidth="1"/>
    <col min="15109" max="15109" width="37.90625" style="1" customWidth="1"/>
    <col min="15110" max="15110" width="20.08984375" style="1" customWidth="1"/>
    <col min="15111" max="15360" width="11.54296875" style="1"/>
    <col min="15361" max="15361" width="13.453125" style="1" customWidth="1"/>
    <col min="15362" max="15362" width="45" style="1" customWidth="1"/>
    <col min="15363" max="15363" width="31.1796875" style="1" customWidth="1"/>
    <col min="15364" max="15364" width="25.54296875" style="1" customWidth="1"/>
    <col min="15365" max="15365" width="37.90625" style="1" customWidth="1"/>
    <col min="15366" max="15366" width="20.08984375" style="1" customWidth="1"/>
    <col min="15367" max="15616" width="11.54296875" style="1"/>
    <col min="15617" max="15617" width="13.453125" style="1" customWidth="1"/>
    <col min="15618" max="15618" width="45" style="1" customWidth="1"/>
    <col min="15619" max="15619" width="31.1796875" style="1" customWidth="1"/>
    <col min="15620" max="15620" width="25.54296875" style="1" customWidth="1"/>
    <col min="15621" max="15621" width="37.90625" style="1" customWidth="1"/>
    <col min="15622" max="15622" width="20.08984375" style="1" customWidth="1"/>
    <col min="15623" max="15872" width="11.54296875" style="1"/>
    <col min="15873" max="15873" width="13.453125" style="1" customWidth="1"/>
    <col min="15874" max="15874" width="45" style="1" customWidth="1"/>
    <col min="15875" max="15875" width="31.1796875" style="1" customWidth="1"/>
    <col min="15876" max="15876" width="25.54296875" style="1" customWidth="1"/>
    <col min="15877" max="15877" width="37.90625" style="1" customWidth="1"/>
    <col min="15878" max="15878" width="20.08984375" style="1" customWidth="1"/>
    <col min="15879" max="16128" width="11.54296875" style="1"/>
    <col min="16129" max="16129" width="13.453125" style="1" customWidth="1"/>
    <col min="16130" max="16130" width="45" style="1" customWidth="1"/>
    <col min="16131" max="16131" width="31.1796875" style="1" customWidth="1"/>
    <col min="16132" max="16132" width="25.54296875" style="1" customWidth="1"/>
    <col min="16133" max="16133" width="37.90625" style="1" customWidth="1"/>
    <col min="16134" max="16134" width="20.08984375" style="1" customWidth="1"/>
    <col min="16135" max="16384" width="11.54296875" style="1"/>
  </cols>
  <sheetData>
    <row r="1" spans="1:6" ht="14" x14ac:dyDescent="0.25">
      <c r="A1" s="68" t="s">
        <v>25</v>
      </c>
      <c r="B1" s="69"/>
      <c r="C1" s="69"/>
      <c r="D1" s="70"/>
    </row>
    <row r="2" spans="1:6" ht="14" x14ac:dyDescent="0.25">
      <c r="A2" s="71" t="s">
        <v>26</v>
      </c>
      <c r="B2" s="72"/>
      <c r="C2" s="72"/>
      <c r="D2" s="73"/>
    </row>
    <row r="3" spans="1:6" ht="14.5" thickBot="1" x14ac:dyDescent="0.3">
      <c r="A3" s="74" t="s">
        <v>5</v>
      </c>
      <c r="B3" s="75"/>
      <c r="C3" s="76"/>
      <c r="D3" s="77"/>
    </row>
    <row r="4" spans="1:6" ht="66" customHeight="1" x14ac:dyDescent="0.25">
      <c r="A4" s="78" t="s">
        <v>0</v>
      </c>
      <c r="B4" s="79"/>
      <c r="C4" s="79"/>
      <c r="D4" s="80"/>
      <c r="E4" s="2"/>
    </row>
    <row r="5" spans="1:6" ht="58.75" customHeight="1" x14ac:dyDescent="0.25">
      <c r="A5" s="78" t="s">
        <v>27</v>
      </c>
      <c r="B5" s="81"/>
      <c r="C5" s="79"/>
      <c r="D5" s="80"/>
      <c r="E5" s="82"/>
      <c r="F5" s="82"/>
    </row>
    <row r="6" spans="1:6" ht="36.65" customHeight="1" x14ac:dyDescent="0.25">
      <c r="A6" s="83" t="s">
        <v>28</v>
      </c>
      <c r="B6" s="81"/>
      <c r="C6" s="84"/>
      <c r="D6" s="85"/>
    </row>
    <row r="7" spans="1:6" ht="126.65" customHeight="1" x14ac:dyDescent="0.25">
      <c r="A7" s="78" t="s">
        <v>29</v>
      </c>
      <c r="B7" s="79"/>
      <c r="C7" s="79"/>
      <c r="D7" s="80"/>
    </row>
    <row r="8" spans="1:6" ht="18.649999999999999" customHeight="1" x14ac:dyDescent="0.25">
      <c r="A8" s="83" t="s">
        <v>30</v>
      </c>
      <c r="B8" s="84"/>
      <c r="C8" s="84"/>
      <c r="D8" s="85"/>
    </row>
    <row r="9" spans="1:6" ht="60.65" customHeight="1" x14ac:dyDescent="0.25">
      <c r="A9" s="78" t="s">
        <v>4</v>
      </c>
      <c r="B9" s="79"/>
      <c r="C9" s="79"/>
      <c r="D9" s="80"/>
    </row>
    <row r="10" spans="1:6" ht="57.65" customHeight="1" x14ac:dyDescent="0.25">
      <c r="A10" s="78" t="s">
        <v>31</v>
      </c>
      <c r="B10" s="79"/>
      <c r="C10" s="79"/>
      <c r="D10" s="80"/>
      <c r="E10" s="67"/>
      <c r="F10" s="67"/>
    </row>
    <row r="11" spans="1:6" ht="56.4" customHeight="1" x14ac:dyDescent="0.25">
      <c r="A11" s="78" t="s">
        <v>1</v>
      </c>
      <c r="B11" s="79"/>
      <c r="C11" s="79"/>
      <c r="D11" s="80"/>
      <c r="E11" s="92"/>
      <c r="F11" s="92"/>
    </row>
    <row r="12" spans="1:6" ht="69" customHeight="1" x14ac:dyDescent="0.25">
      <c r="A12" s="86" t="s">
        <v>32</v>
      </c>
      <c r="B12" s="87"/>
      <c r="C12" s="87"/>
      <c r="D12" s="88"/>
      <c r="E12" s="25"/>
    </row>
    <row r="13" spans="1:6" ht="37.75" customHeight="1" x14ac:dyDescent="0.25">
      <c r="A13" s="93" t="s">
        <v>33</v>
      </c>
      <c r="B13" s="94"/>
      <c r="C13" s="94"/>
      <c r="D13" s="95"/>
    </row>
    <row r="14" spans="1:6" ht="34.25" customHeight="1" x14ac:dyDescent="0.25">
      <c r="A14" s="96" t="s">
        <v>2</v>
      </c>
      <c r="B14" s="97"/>
      <c r="C14" s="97"/>
      <c r="D14" s="98"/>
    </row>
    <row r="15" spans="1:6" ht="55.75" customHeight="1" x14ac:dyDescent="0.25">
      <c r="A15" s="96" t="s">
        <v>34</v>
      </c>
      <c r="B15" s="97"/>
      <c r="C15" s="97"/>
      <c r="D15" s="98"/>
    </row>
    <row r="16" spans="1:6" ht="52.25" customHeight="1" x14ac:dyDescent="0.25">
      <c r="A16" s="86" t="s">
        <v>35</v>
      </c>
      <c r="B16" s="87"/>
      <c r="C16" s="87"/>
      <c r="D16" s="88"/>
    </row>
    <row r="17" spans="1:4" ht="62.4" customHeight="1" thickBot="1" x14ac:dyDescent="0.3">
      <c r="A17" s="89" t="s">
        <v>36</v>
      </c>
      <c r="B17" s="90"/>
      <c r="C17" s="90"/>
      <c r="D17" s="91"/>
    </row>
  </sheetData>
  <mergeCells count="20">
    <mergeCell ref="A16:D16"/>
    <mergeCell ref="A17:D17"/>
    <mergeCell ref="A11:D11"/>
    <mergeCell ref="E11:F11"/>
    <mergeCell ref="A12:D12"/>
    <mergeCell ref="A13:D13"/>
    <mergeCell ref="A14:D14"/>
    <mergeCell ref="A15:D15"/>
    <mergeCell ref="E10:F10"/>
    <mergeCell ref="A1:D1"/>
    <mergeCell ref="A2:D2"/>
    <mergeCell ref="A3:D3"/>
    <mergeCell ref="A4:D4"/>
    <mergeCell ref="A5:D5"/>
    <mergeCell ref="E5:F5"/>
    <mergeCell ref="A6:D6"/>
    <mergeCell ref="A7:D7"/>
    <mergeCell ref="A8:D8"/>
    <mergeCell ref="A9:D9"/>
    <mergeCell ref="A10:D10"/>
  </mergeCells>
  <pageMargins left="0.7" right="0.7" top="0.75" bottom="0.75" header="0.3" footer="0.3"/>
  <headerFooter>
    <oddFooter>&amp;C_x000D_&amp;1#&amp;"Aptos"&amp;10&amp;K000000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C03F-6AC3-4A70-AE15-0D44DF90D9A4}">
  <dimension ref="A1:M11"/>
  <sheetViews>
    <sheetView showGridLines="0" topLeftCell="A3" zoomScale="90" zoomScaleNormal="90" workbookViewId="0">
      <selection activeCell="I4" sqref="I4"/>
    </sheetView>
  </sheetViews>
  <sheetFormatPr baseColWidth="10" defaultColWidth="11.453125" defaultRowHeight="49.25" customHeight="1" x14ac:dyDescent="0.25"/>
  <cols>
    <col min="1" max="1" width="62.90625" style="43" customWidth="1"/>
    <col min="2" max="2" width="23.453125" style="43" customWidth="1"/>
    <col min="3" max="3" width="15.1796875" style="43" hidden="1" customWidth="1"/>
    <col min="4" max="4" width="15.1796875" style="43" customWidth="1"/>
    <col min="5" max="5" width="26.54296875" style="43" customWidth="1"/>
    <col min="6" max="6" width="12.36328125" style="43" customWidth="1"/>
    <col min="7" max="7" width="26.54296875" style="43" customWidth="1"/>
    <col min="8" max="8" width="12.54296875" style="43" customWidth="1"/>
    <col min="9" max="9" width="26.54296875" style="43" customWidth="1"/>
    <col min="10" max="10" width="11.90625" style="43" customWidth="1"/>
    <col min="11" max="11" width="5.54296875" style="43" customWidth="1"/>
    <col min="12" max="13" width="11.453125" style="43" hidden="1" customWidth="1"/>
    <col min="14" max="16384" width="11.453125" style="43"/>
  </cols>
  <sheetData>
    <row r="1" spans="1:13" ht="28.75" customHeight="1" x14ac:dyDescent="0.25">
      <c r="A1" s="102" t="s">
        <v>41</v>
      </c>
      <c r="B1" s="102"/>
      <c r="C1" s="102"/>
      <c r="D1" s="102"/>
      <c r="E1" s="102"/>
    </row>
    <row r="2" spans="1:13" ht="28.75" customHeight="1" x14ac:dyDescent="0.25">
      <c r="A2" s="103"/>
      <c r="B2" s="104"/>
      <c r="C2" s="104"/>
      <c r="D2" s="104"/>
      <c r="E2" s="105"/>
    </row>
    <row r="3" spans="1:13" ht="28.75" customHeight="1" x14ac:dyDescent="0.25">
      <c r="A3" s="102" t="s">
        <v>37</v>
      </c>
      <c r="B3" s="102"/>
      <c r="C3" s="102"/>
      <c r="D3" s="102"/>
      <c r="E3" s="102"/>
    </row>
    <row r="4" spans="1:13" ht="28.75" customHeight="1" x14ac:dyDescent="0.25">
      <c r="A4" s="106" t="s">
        <v>3</v>
      </c>
      <c r="B4" s="107"/>
      <c r="C4" s="27" t="s">
        <v>9</v>
      </c>
      <c r="D4" s="27" t="s">
        <v>9</v>
      </c>
      <c r="E4" s="36" t="s">
        <v>39</v>
      </c>
      <c r="F4" s="36" t="s">
        <v>38</v>
      </c>
      <c r="G4" s="37" t="s">
        <v>45</v>
      </c>
      <c r="H4" s="37" t="s">
        <v>38</v>
      </c>
      <c r="I4" s="40" t="s">
        <v>46</v>
      </c>
      <c r="J4" s="40" t="s">
        <v>38</v>
      </c>
    </row>
    <row r="5" spans="1:13" ht="121.75" customHeight="1" x14ac:dyDescent="0.25">
      <c r="A5" s="108" t="s">
        <v>42</v>
      </c>
      <c r="B5" s="108"/>
      <c r="C5" s="34">
        <v>15</v>
      </c>
      <c r="D5" s="46">
        <f>+M5</f>
        <v>111.11111111111111</v>
      </c>
      <c r="E5" s="48" t="s">
        <v>49</v>
      </c>
      <c r="F5" s="50">
        <f>1000*D5/2000</f>
        <v>55.555555555555557</v>
      </c>
      <c r="G5" s="48" t="s">
        <v>53</v>
      </c>
      <c r="H5" s="44">
        <v>111.11</v>
      </c>
      <c r="I5" s="49" t="s">
        <v>57</v>
      </c>
      <c r="J5" s="50">
        <v>111.111</v>
      </c>
      <c r="L5" s="42">
        <f>+C5/$C$9</f>
        <v>0.27777777777777779</v>
      </c>
      <c r="M5" s="45">
        <f>+$M$9*L5</f>
        <v>111.11111111111111</v>
      </c>
    </row>
    <row r="6" spans="1:13" ht="121.75" customHeight="1" x14ac:dyDescent="0.25">
      <c r="A6" s="108" t="s">
        <v>60</v>
      </c>
      <c r="B6" s="108"/>
      <c r="C6" s="34">
        <v>15</v>
      </c>
      <c r="D6" s="46">
        <f t="shared" ref="D6:D8" si="0">+M6</f>
        <v>111.11111111111111</v>
      </c>
      <c r="E6" s="48" t="s">
        <v>50</v>
      </c>
      <c r="F6" s="50">
        <f>8754525*D6/2000000000</f>
        <v>0.48636249999999998</v>
      </c>
      <c r="G6" s="48" t="s">
        <v>54</v>
      </c>
      <c r="H6" s="44">
        <v>111.11</v>
      </c>
      <c r="I6" s="49" t="s">
        <v>58</v>
      </c>
      <c r="J6" s="50">
        <f>1000000000*D6/2000000000</f>
        <v>55.555555555555557</v>
      </c>
      <c r="L6" s="42">
        <f t="shared" ref="L6:L8" si="1">+C6/$C$9</f>
        <v>0.27777777777777779</v>
      </c>
      <c r="M6" s="45">
        <f t="shared" ref="M6:M8" si="2">+$M$9*L6</f>
        <v>111.11111111111111</v>
      </c>
    </row>
    <row r="7" spans="1:13" ht="121.75" customHeight="1" x14ac:dyDescent="0.25">
      <c r="A7" s="99" t="s">
        <v>43</v>
      </c>
      <c r="B7" s="99"/>
      <c r="C7" s="34">
        <v>14</v>
      </c>
      <c r="D7" s="46">
        <f t="shared" si="0"/>
        <v>103.7037037037037</v>
      </c>
      <c r="E7" s="48" t="s">
        <v>51</v>
      </c>
      <c r="F7" s="50">
        <f>+(5*F11/40)+(10*F11/120)+(50*F11/400)</f>
        <v>11.522633744855966</v>
      </c>
      <c r="G7" s="48" t="s">
        <v>55</v>
      </c>
      <c r="H7" s="44">
        <v>103.7</v>
      </c>
      <c r="I7" s="49" t="s">
        <v>59</v>
      </c>
      <c r="J7" s="50">
        <f>+(F11)+(80*F11/120)+(220*F11/400)</f>
        <v>76.625514403292172</v>
      </c>
      <c r="L7" s="42">
        <f t="shared" si="1"/>
        <v>0.25925925925925924</v>
      </c>
      <c r="M7" s="45">
        <f t="shared" si="2"/>
        <v>103.7037037037037</v>
      </c>
    </row>
    <row r="8" spans="1:13" ht="121.75" customHeight="1" x14ac:dyDescent="0.25">
      <c r="A8" s="99" t="s">
        <v>44</v>
      </c>
      <c r="B8" s="99"/>
      <c r="C8" s="34">
        <v>10</v>
      </c>
      <c r="D8" s="46">
        <f t="shared" si="0"/>
        <v>74.074074074074076</v>
      </c>
      <c r="E8" s="48" t="s">
        <v>52</v>
      </c>
      <c r="F8" s="50">
        <f>3*D8/120</f>
        <v>1.8518518518518519</v>
      </c>
      <c r="G8" s="48" t="s">
        <v>56</v>
      </c>
      <c r="H8" s="44">
        <v>74.069999999999993</v>
      </c>
      <c r="I8" s="49" t="s">
        <v>59</v>
      </c>
      <c r="J8" s="50">
        <f>20*D8/120</f>
        <v>12.345679012345679</v>
      </c>
      <c r="L8" s="42">
        <f t="shared" si="1"/>
        <v>0.18518518518518517</v>
      </c>
      <c r="M8" s="45">
        <f t="shared" si="2"/>
        <v>74.074074074074076</v>
      </c>
    </row>
    <row r="9" spans="1:13" ht="27" customHeight="1" thickBot="1" x14ac:dyDescent="0.3">
      <c r="A9" s="100" t="s">
        <v>8</v>
      </c>
      <c r="B9" s="101"/>
      <c r="C9" s="35">
        <f>SUM(C5:C8)</f>
        <v>54</v>
      </c>
      <c r="D9" s="47">
        <f>SUM(D5:D8)</f>
        <v>400</v>
      </c>
      <c r="E9" s="28" t="s">
        <v>8</v>
      </c>
      <c r="F9" s="51">
        <f>SUM(F3:F8)</f>
        <v>69.416403652263369</v>
      </c>
      <c r="G9" s="38" t="s">
        <v>8</v>
      </c>
      <c r="H9" s="39">
        <f>SUM(H3:H8)</f>
        <v>399.99</v>
      </c>
      <c r="I9" s="41" t="s">
        <v>8</v>
      </c>
      <c r="J9" s="52">
        <f>SUM(J3:J8)</f>
        <v>255.63774897119339</v>
      </c>
      <c r="M9" s="43">
        <v>400</v>
      </c>
    </row>
    <row r="11" spans="1:13" ht="49.25" customHeight="1" x14ac:dyDescent="0.25">
      <c r="F11" s="43">
        <f>+D7/3</f>
        <v>34.567901234567898</v>
      </c>
    </row>
  </sheetData>
  <mergeCells count="9">
    <mergeCell ref="A7:B7"/>
    <mergeCell ref="A8:B8"/>
    <mergeCell ref="A9:B9"/>
    <mergeCell ref="A1:E1"/>
    <mergeCell ref="A2:E2"/>
    <mergeCell ref="A3:E3"/>
    <mergeCell ref="A4:B4"/>
    <mergeCell ref="A5:B5"/>
    <mergeCell ref="A6:B6"/>
  </mergeCells>
  <pageMargins left="0.7" right="0.7" top="0.75" bottom="0.75" header="0.3" footer="0.3"/>
  <headerFooter>
    <oddFooter>&amp;C_x000D_&amp;1#&amp;"Aptos"&amp;10&amp;K000000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431E-DB59-4CC3-A53C-976F377F3782}">
  <dimension ref="B1:H22"/>
  <sheetViews>
    <sheetView showGridLines="0" workbookViewId="0">
      <selection activeCell="C9" sqref="C9:G9"/>
    </sheetView>
  </sheetViews>
  <sheetFormatPr baseColWidth="10" defaultRowHeight="12.5" x14ac:dyDescent="0.25"/>
  <cols>
    <col min="1" max="1" width="5.54296875" customWidth="1"/>
    <col min="2" max="2" width="2" customWidth="1"/>
    <col min="3" max="3" width="3.1796875" customWidth="1"/>
    <col min="4" max="4" width="42.1796875" bestFit="1" customWidth="1"/>
    <col min="5" max="5" width="16.453125" bestFit="1" customWidth="1"/>
    <col min="6" max="6" width="9.54296875" bestFit="1" customWidth="1"/>
    <col min="7" max="7" width="17.08984375" customWidth="1"/>
    <col min="8" max="8" width="2" customWidth="1"/>
    <col min="9" max="9" width="12.81640625" customWidth="1"/>
    <col min="10" max="10" width="13.81640625" bestFit="1" customWidth="1"/>
    <col min="11" max="11" width="10.81640625" bestFit="1" customWidth="1"/>
  </cols>
  <sheetData>
    <row r="1" spans="2:8" ht="13" thickBot="1" x14ac:dyDescent="0.3"/>
    <row r="2" spans="2:8" ht="18" customHeight="1" x14ac:dyDescent="0.25">
      <c r="B2" s="125" t="s">
        <v>47</v>
      </c>
      <c r="C2" s="126"/>
      <c r="D2" s="126"/>
      <c r="E2" s="126"/>
      <c r="F2" s="126"/>
      <c r="G2" s="126"/>
      <c r="H2" s="127"/>
    </row>
    <row r="3" spans="2:8" ht="24" customHeight="1" x14ac:dyDescent="0.25">
      <c r="B3" s="122" t="s">
        <v>48</v>
      </c>
      <c r="C3" s="123"/>
      <c r="D3" s="123"/>
      <c r="E3" s="123"/>
      <c r="F3" s="123"/>
      <c r="G3" s="123"/>
      <c r="H3" s="124"/>
    </row>
    <row r="4" spans="2:8" ht="9" customHeight="1" x14ac:dyDescent="0.35">
      <c r="B4" s="3"/>
      <c r="C4" s="4"/>
      <c r="D4" s="4"/>
      <c r="E4" s="4"/>
      <c r="F4" s="4"/>
      <c r="G4" s="4"/>
      <c r="H4" s="5"/>
    </row>
    <row r="5" spans="2:8" ht="9.75" customHeight="1" x14ac:dyDescent="0.35">
      <c r="B5" s="3"/>
      <c r="C5" s="4"/>
      <c r="D5" s="4"/>
      <c r="E5" s="4"/>
      <c r="F5" s="4"/>
      <c r="G5" s="4"/>
      <c r="H5" s="5"/>
    </row>
    <row r="6" spans="2:8" ht="15.65" customHeight="1" x14ac:dyDescent="0.35">
      <c r="B6" s="3"/>
      <c r="C6" s="128" t="s">
        <v>10</v>
      </c>
      <c r="D6" s="128"/>
      <c r="H6" s="5"/>
    </row>
    <row r="7" spans="2:8" ht="15.5" x14ac:dyDescent="0.35">
      <c r="B7" s="3"/>
      <c r="C7" s="129" t="s">
        <v>16</v>
      </c>
      <c r="D7" s="129"/>
      <c r="H7" s="5"/>
    </row>
    <row r="8" spans="2:8" ht="15.5" x14ac:dyDescent="0.35">
      <c r="B8" s="3"/>
      <c r="C8" s="8"/>
      <c r="D8" s="8"/>
      <c r="E8" s="8"/>
      <c r="F8" s="8"/>
      <c r="G8" s="8"/>
      <c r="H8" s="5"/>
    </row>
    <row r="9" spans="2:8" ht="15.5" x14ac:dyDescent="0.35">
      <c r="B9" s="3"/>
      <c r="C9" s="119" t="s">
        <v>62</v>
      </c>
      <c r="D9" s="120"/>
      <c r="E9" s="120"/>
      <c r="F9" s="120"/>
      <c r="G9" s="121"/>
      <c r="H9" s="5"/>
    </row>
    <row r="10" spans="2:8" ht="15.5" x14ac:dyDescent="0.35">
      <c r="B10" s="3"/>
      <c r="C10" s="9"/>
      <c r="D10" s="10"/>
      <c r="E10" s="11"/>
      <c r="G10" s="11"/>
      <c r="H10" s="5"/>
    </row>
    <row r="11" spans="2:8" ht="15.5" x14ac:dyDescent="0.35">
      <c r="B11" s="3"/>
      <c r="C11" s="114" t="s">
        <v>11</v>
      </c>
      <c r="D11" s="114"/>
      <c r="E11" s="9"/>
      <c r="F11" s="112" t="str">
        <f>C7</f>
        <v>MENOR VALOR</v>
      </c>
      <c r="G11" s="112"/>
      <c r="H11" s="5"/>
    </row>
    <row r="12" spans="2:8" ht="15.5" x14ac:dyDescent="0.35">
      <c r="B12" s="3"/>
      <c r="C12" s="115">
        <v>781312350</v>
      </c>
      <c r="D12" s="115"/>
      <c r="E12" s="9"/>
      <c r="F12" s="113">
        <f>MIN(E16:E18)</f>
        <v>546918645</v>
      </c>
      <c r="G12" s="113"/>
      <c r="H12" s="5"/>
    </row>
    <row r="13" spans="2:8" ht="15.5" x14ac:dyDescent="0.35">
      <c r="B13" s="3"/>
      <c r="C13" s="11"/>
      <c r="D13" s="11"/>
      <c r="E13" s="11"/>
      <c r="F13" s="11"/>
      <c r="G13" s="11"/>
      <c r="H13" s="5"/>
    </row>
    <row r="14" spans="2:8" ht="15.5" x14ac:dyDescent="0.35">
      <c r="B14" s="3"/>
      <c r="C14" s="116" t="s">
        <v>12</v>
      </c>
      <c r="D14" s="117"/>
      <c r="E14" s="117"/>
      <c r="F14" s="117"/>
      <c r="G14" s="118"/>
      <c r="H14" s="5"/>
    </row>
    <row r="15" spans="2:8" ht="31" x14ac:dyDescent="0.35">
      <c r="B15" s="3"/>
      <c r="C15" s="12" t="s">
        <v>13</v>
      </c>
      <c r="D15" s="17" t="s">
        <v>14</v>
      </c>
      <c r="E15" s="7" t="s">
        <v>6</v>
      </c>
      <c r="F15" s="7" t="s">
        <v>15</v>
      </c>
      <c r="G15" s="6" t="s">
        <v>7</v>
      </c>
      <c r="H15" s="5"/>
    </row>
    <row r="16" spans="2:8" ht="15.5" x14ac:dyDescent="0.35">
      <c r="B16" s="3"/>
      <c r="C16" s="12">
        <v>1</v>
      </c>
      <c r="D16" s="53" t="s">
        <v>39</v>
      </c>
      <c r="E16" s="54">
        <v>625128011</v>
      </c>
      <c r="F16" s="109">
        <v>427.5</v>
      </c>
      <c r="G16" s="58">
        <f>+F12*F16/E16</f>
        <v>374.01574817209718</v>
      </c>
      <c r="H16" s="5"/>
    </row>
    <row r="17" spans="2:8" ht="15.5" x14ac:dyDescent="0.35">
      <c r="B17" s="3"/>
      <c r="C17" s="13">
        <v>2</v>
      </c>
      <c r="D17" s="18" t="s">
        <v>61</v>
      </c>
      <c r="E17" s="55">
        <v>546918645</v>
      </c>
      <c r="F17" s="110"/>
      <c r="G17" s="58">
        <f>+F12*F16/E17</f>
        <v>427.5</v>
      </c>
      <c r="H17" s="5"/>
    </row>
    <row r="18" spans="2:8" ht="15.5" x14ac:dyDescent="0.35">
      <c r="B18" s="3"/>
      <c r="C18" s="13">
        <v>3</v>
      </c>
      <c r="D18" s="18" t="s">
        <v>46</v>
      </c>
      <c r="E18" s="55">
        <v>744107000</v>
      </c>
      <c r="F18" s="111"/>
      <c r="G18" s="58">
        <f>+F12*F16/E18</f>
        <v>314.21249999999998</v>
      </c>
      <c r="H18" s="5"/>
    </row>
    <row r="19" spans="2:8" ht="16" thickBot="1" x14ac:dyDescent="0.4">
      <c r="B19" s="14"/>
      <c r="C19" s="15"/>
      <c r="D19" s="15"/>
      <c r="E19" s="15"/>
      <c r="F19" s="15"/>
      <c r="G19" s="15"/>
      <c r="H19" s="16"/>
    </row>
    <row r="22" spans="2:8" ht="12.75" customHeight="1" x14ac:dyDescent="0.25"/>
  </sheetData>
  <mergeCells count="11">
    <mergeCell ref="C9:G9"/>
    <mergeCell ref="B3:H3"/>
    <mergeCell ref="B2:H2"/>
    <mergeCell ref="C6:D6"/>
    <mergeCell ref="C7:D7"/>
    <mergeCell ref="F16:F18"/>
    <mergeCell ref="F11:G11"/>
    <mergeCell ref="F12:G12"/>
    <mergeCell ref="C11:D11"/>
    <mergeCell ref="C12:D12"/>
    <mergeCell ref="C14:G14"/>
  </mergeCells>
  <pageMargins left="0.7" right="0.7" top="0.75" bottom="0.75" header="0.3" footer="0.3"/>
  <headerFooter>
    <oddFooter>&amp;C_x000D_&amp;1#&amp;"Aptos"&amp;10&amp;K000000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24A7-DA9E-4802-B2E6-893941AC7CF6}">
  <dimension ref="A2:E10"/>
  <sheetViews>
    <sheetView showGridLines="0" tabSelected="1" workbookViewId="0">
      <selection activeCell="C19" sqref="C19"/>
    </sheetView>
  </sheetViews>
  <sheetFormatPr baseColWidth="10" defaultRowHeight="12.5" x14ac:dyDescent="0.25"/>
  <cols>
    <col min="1" max="1" width="76" customWidth="1"/>
    <col min="2" max="2" width="9.54296875" bestFit="1" customWidth="1"/>
    <col min="3" max="5" width="22.6328125" customWidth="1"/>
  </cols>
  <sheetData>
    <row r="2" spans="1:5" ht="31.5" customHeight="1" x14ac:dyDescent="0.25">
      <c r="A2" s="22" t="s">
        <v>24</v>
      </c>
      <c r="B2" s="22" t="s">
        <v>17</v>
      </c>
      <c r="C2" s="29" t="s">
        <v>39</v>
      </c>
      <c r="D2" s="56" t="s">
        <v>45</v>
      </c>
      <c r="E2" s="57" t="s">
        <v>46</v>
      </c>
    </row>
    <row r="3" spans="1:5" ht="15.5" x14ac:dyDescent="0.35">
      <c r="A3" s="23" t="s">
        <v>18</v>
      </c>
      <c r="B3" s="30">
        <v>427.5</v>
      </c>
      <c r="C3" s="30">
        <f>+ECONOMICA!G16</f>
        <v>374.01574817209718</v>
      </c>
      <c r="D3" s="30">
        <f>+ECONOMICA!G17</f>
        <v>427.5</v>
      </c>
      <c r="E3" s="30">
        <f>+ECONOMICA!G18</f>
        <v>314.21249999999998</v>
      </c>
    </row>
    <row r="4" spans="1:5" ht="54" customHeight="1" x14ac:dyDescent="0.25">
      <c r="A4" s="20" t="s">
        <v>19</v>
      </c>
      <c r="B4" s="31">
        <v>400</v>
      </c>
      <c r="C4" s="33">
        <f>+'RC SERVIDORES'!F9</f>
        <v>69.416403652263369</v>
      </c>
      <c r="D4" s="33">
        <f>+'RC SERVIDORES'!H9</f>
        <v>399.99</v>
      </c>
      <c r="E4" s="33">
        <f>+'RC SERVIDORES'!J9</f>
        <v>255.63774897119339</v>
      </c>
    </row>
    <row r="5" spans="1:5" ht="15.5" x14ac:dyDescent="0.25">
      <c r="A5" s="21" t="s">
        <v>20</v>
      </c>
      <c r="B5" s="64"/>
      <c r="C5" s="65"/>
      <c r="D5" s="65"/>
      <c r="E5" s="66"/>
    </row>
    <row r="6" spans="1:5" ht="23.25" customHeight="1" x14ac:dyDescent="0.25">
      <c r="A6" s="20" t="s">
        <v>21</v>
      </c>
      <c r="B6" s="30">
        <v>100</v>
      </c>
      <c r="C6" s="30">
        <v>100</v>
      </c>
      <c r="D6" s="30">
        <v>0</v>
      </c>
      <c r="E6" s="30">
        <v>100</v>
      </c>
    </row>
    <row r="7" spans="1:5" ht="30.75" customHeight="1" x14ac:dyDescent="0.25">
      <c r="A7" s="20" t="s">
        <v>23</v>
      </c>
      <c r="B7" s="30">
        <v>2.5</v>
      </c>
      <c r="C7" s="30">
        <v>0</v>
      </c>
      <c r="D7" s="30">
        <v>0</v>
      </c>
      <c r="E7" s="30">
        <v>0</v>
      </c>
    </row>
    <row r="8" spans="1:5" ht="23.25" customHeight="1" x14ac:dyDescent="0.25">
      <c r="A8" s="20" t="s">
        <v>22</v>
      </c>
      <c r="B8" s="30">
        <v>20</v>
      </c>
      <c r="C8" s="30">
        <v>0</v>
      </c>
      <c r="D8" s="30">
        <v>0</v>
      </c>
      <c r="E8" s="30">
        <v>0</v>
      </c>
    </row>
    <row r="9" spans="1:5" ht="23.25" customHeight="1" thickBot="1" x14ac:dyDescent="0.3">
      <c r="A9" s="20" t="s">
        <v>40</v>
      </c>
      <c r="B9" s="30">
        <v>50</v>
      </c>
      <c r="C9" s="59">
        <v>20</v>
      </c>
      <c r="D9" s="62">
        <v>0</v>
      </c>
      <c r="E9" s="59">
        <v>0</v>
      </c>
    </row>
    <row r="10" spans="1:5" ht="23.25" customHeight="1" thickBot="1" x14ac:dyDescent="0.3">
      <c r="A10" s="19" t="s">
        <v>8</v>
      </c>
      <c r="B10" s="32">
        <f>SUM(B3:B9)</f>
        <v>1000</v>
      </c>
      <c r="C10" s="60">
        <f>SUM(C3:C9)</f>
        <v>563.43215182436052</v>
      </c>
      <c r="D10" s="63">
        <f t="shared" ref="D10:E10" si="0">SUM(D3:D9)</f>
        <v>827.49</v>
      </c>
      <c r="E10" s="61">
        <f t="shared" si="0"/>
        <v>669.85024897119342</v>
      </c>
    </row>
  </sheetData>
  <mergeCells count="1">
    <mergeCell ref="B5:E5"/>
  </mergeCells>
  <pageMargins left="0.7" right="0.7" top="0.75" bottom="0.75" header="0.3" footer="0.3"/>
  <pageSetup paperSize="9" orientation="portrait" r:id="rId1"/>
  <headerFooter>
    <oddFooter>&amp;C_x000D_&amp;1#&amp;"Aptos"&amp;10&amp;K000000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266520c-5965-4380-a22e-56e333034b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5D79AEB5DC614CA1B0B047A710EFA5" ma:contentTypeVersion="15" ma:contentTypeDescription="Create a new document." ma:contentTypeScope="" ma:versionID="9aecff20faeaddbd9adeac01851d16d5">
  <xsd:schema xmlns:xsd="http://www.w3.org/2001/XMLSchema" xmlns:xs="http://www.w3.org/2001/XMLSchema" xmlns:p="http://schemas.microsoft.com/office/2006/metadata/properties" xmlns:ns3="7266520c-5965-4380-a22e-56e333034b9d" xmlns:ns4="e6002c9a-6a5b-4102-ae28-25255752a643" targetNamespace="http://schemas.microsoft.com/office/2006/metadata/properties" ma:root="true" ma:fieldsID="4a998d3e8efd4837a6505ed6a91aafe0" ns3:_="" ns4:_="">
    <xsd:import namespace="7266520c-5965-4380-a22e-56e333034b9d"/>
    <xsd:import namespace="e6002c9a-6a5b-4102-ae28-25255752a6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6520c-5965-4380-a22e-56e333034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02c9a-6a5b-4102-ae28-25255752a64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B58672-256A-4B8C-86E9-55FC50C805F1}">
  <ds:schemaRefs>
    <ds:schemaRef ds:uri="http://schemas.microsoft.com/sharepoint/v3/contenttype/forms"/>
  </ds:schemaRefs>
</ds:datastoreItem>
</file>

<file path=customXml/itemProps2.xml><?xml version="1.0" encoding="utf-8"?>
<ds:datastoreItem xmlns:ds="http://schemas.openxmlformats.org/officeDocument/2006/customXml" ds:itemID="{DB24F2CD-9A9D-4595-AAD6-E3A2ED9E57DD}">
  <ds:schemaRefs>
    <ds:schemaRef ds:uri="http://purl.org/dc/dcmitype/"/>
    <ds:schemaRef ds:uri="http://schemas.microsoft.com/office/infopath/2007/PartnerControls"/>
    <ds:schemaRef ds:uri="e6002c9a-6a5b-4102-ae28-25255752a643"/>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7266520c-5965-4380-a22e-56e333034b9d"/>
    <ds:schemaRef ds:uri="http://www.w3.org/XML/1998/namespace"/>
  </ds:schemaRefs>
</ds:datastoreItem>
</file>

<file path=customXml/itemProps3.xml><?xml version="1.0" encoding="utf-8"?>
<ds:datastoreItem xmlns:ds="http://schemas.openxmlformats.org/officeDocument/2006/customXml" ds:itemID="{EFB635A4-0A84-4A31-81ED-5D074A615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6520c-5965-4380-a22e-56e333034b9d"/>
    <ds:schemaRef ds:uri="e6002c9a-6a5b-4102-ae28-25255752a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GENERALIDADES</vt:lpstr>
      <vt:lpstr>RC SERVIDORES</vt:lpstr>
      <vt:lpstr>ECONOMICA</vt:lpstr>
      <vt:lpstr>CONSOLIDADO</vt:lpstr>
    </vt:vector>
  </TitlesOfParts>
  <Company>HEATH LAMBERT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BEJARANO</dc:creator>
  <cp:lastModifiedBy>WALTER RICARDO MERCHAN</cp:lastModifiedBy>
  <cp:lastPrinted>2024-09-24T21:03:42Z</cp:lastPrinted>
  <dcterms:created xsi:type="dcterms:W3CDTF">2003-10-27T16:55:22Z</dcterms:created>
  <dcterms:modified xsi:type="dcterms:W3CDTF">2026-06-24T19:50:08Z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2022-07-21T21:36:10Z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14bd0e2e-1880-4100-99f5-c50556b90aa9</vt:lpwstr>
  </property>
  <property fmtid="{D5CDD505-2E9C-101B-9397-08002B2CF9AE}" pid="8" name="MSIP_Label_38f1469a-2c2a-4aee-b92b-090d4c5468ff_ContentBits">
    <vt:lpwstr>0</vt:lpwstr>
  </property>
  <property fmtid="{D5CDD505-2E9C-101B-9397-08002B2CF9AE}" pid="9" name="ContentTypeId">
    <vt:lpwstr>0x010100585D79AEB5DC614CA1B0B047A710EFA5</vt:lpwstr>
  </property>
  <property fmtid="{D5CDD505-2E9C-101B-9397-08002B2CF9AE}" pid="10" name="MSIP_Label_1f9f3886-688c-41ec-beb5-f6c446299e5f_Enabled">
    <vt:lpwstr>true</vt:lpwstr>
  </property>
  <property fmtid="{D5CDD505-2E9C-101B-9397-08002B2CF9AE}" pid="11" name="MSIP_Label_1f9f3886-688c-41ec-beb5-f6c446299e5f_SetDate">
    <vt:lpwstr>2026-06-24T13:59:14Z</vt:lpwstr>
  </property>
  <property fmtid="{D5CDD505-2E9C-101B-9397-08002B2CF9AE}" pid="12" name="MSIP_Label_1f9f3886-688c-41ec-beb5-f6c446299e5f_Method">
    <vt:lpwstr>Standard</vt:lpwstr>
  </property>
  <property fmtid="{D5CDD505-2E9C-101B-9397-08002B2CF9AE}" pid="13" name="MSIP_Label_1f9f3886-688c-41ec-beb5-f6c446299e5f_Name">
    <vt:lpwstr>Interno - Acceso abierto (No Cifrado)</vt:lpwstr>
  </property>
  <property fmtid="{D5CDD505-2E9C-101B-9397-08002B2CF9AE}" pid="14" name="MSIP_Label_1f9f3886-688c-41ec-beb5-f6c446299e5f_SiteId">
    <vt:lpwstr>73e84937-70de-4ceb-8f14-b8f9ab356f6e</vt:lpwstr>
  </property>
  <property fmtid="{D5CDD505-2E9C-101B-9397-08002B2CF9AE}" pid="15" name="MSIP_Label_1f9f3886-688c-41ec-beb5-f6c446299e5f_ActionId">
    <vt:lpwstr>4a230ff1-b42d-46b0-8ba1-47870591138b</vt:lpwstr>
  </property>
  <property fmtid="{D5CDD505-2E9C-101B-9397-08002B2CF9AE}" pid="16" name="MSIP_Label_1f9f3886-688c-41ec-beb5-f6c446299e5f_ContentBits">
    <vt:lpwstr>2</vt:lpwstr>
  </property>
  <property fmtid="{D5CDD505-2E9C-101B-9397-08002B2CF9AE}" pid="17" name="MSIP_Label_1f9f3886-688c-41ec-beb5-f6c446299e5f_Tag">
    <vt:lpwstr>10, 3, 0, 1</vt:lpwstr>
  </property>
</Properties>
</file>