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aprevisora-my.sharepoint.com/personal/walter_merchan_previsora_gov_co/Documents/Documentos/Walter Merchán/Contratación/27  Programa Seguros/2026/"/>
    </mc:Choice>
  </mc:AlternateContent>
  <xr:revisionPtr revIDLastSave="158" documentId="8_{13B76819-6359-4636-ABA8-0AA657E01594}" xr6:coauthVersionLast="47" xr6:coauthVersionMax="47" xr10:uidLastSave="{A86961A3-439B-4780-90AB-A88BD29D0A6C}"/>
  <bookViews>
    <workbookView xWindow="-28920" yWindow="-120" windowWidth="29040" windowHeight="15720" tabRatio="851" activeTab="3" xr2:uid="{00000000-000D-0000-FFFF-FFFF00000000}"/>
  </bookViews>
  <sheets>
    <sheet name="GENERALIDADES" sheetId="50" r:id="rId1"/>
    <sheet name="RCE" sheetId="55" r:id="rId2"/>
    <sheet name="ECONOMICA" sheetId="48" r:id="rId3"/>
    <sheet name="CONSOLIDADO" sheetId="49" r:id="rId4"/>
  </sheets>
  <definedNames>
    <definedName name="DATA8">#REF!</definedName>
    <definedName name="E6c">#REF!</definedName>
  </definedNames>
  <calcPr calcId="191029"/>
  <customWorkbookViews>
    <customWorkbookView name="jlt - Vista personalizada" guid="{00B51794-7253-49EF-958E-B413FAFDEFE3}" mergeInterval="0" personalView="1" maximized="1" windowWidth="1020" windowHeight="543" tabRatio="968" activeSheetId="5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49" l="1"/>
  <c r="C4" i="49"/>
  <c r="D3" i="49"/>
  <c r="C3" i="49"/>
  <c r="G17" i="48"/>
  <c r="G16" i="48"/>
  <c r="F12" i="48"/>
  <c r="G9" i="55"/>
  <c r="E9" i="55"/>
  <c r="G7" i="55"/>
  <c r="E5" i="55"/>
  <c r="C7" i="55"/>
  <c r="C5" i="55"/>
  <c r="C9" i="55" s="1"/>
  <c r="I7" i="55"/>
  <c r="I5" i="55"/>
  <c r="B9" i="55"/>
  <c r="D10" i="49" l="1"/>
  <c r="J7" i="55"/>
  <c r="J5" i="55"/>
  <c r="C10" i="49"/>
  <c r="B10" i="49"/>
  <c r="F11" i="48" l="1"/>
</calcChain>
</file>

<file path=xl/sharedStrings.xml><?xml version="1.0" encoding="utf-8"?>
<sst xmlns="http://schemas.openxmlformats.org/spreadsheetml/2006/main" count="63" uniqueCount="53">
  <si>
    <t>Las condiciones, coberturas, cláusulas, límites y/o plazo indicados a continuación no son de obligatorio ofrecimiento por los oferentes. Para su calificación  se considerarán los siguientes criterios que corresponden a los generales aplicables, por lo tanto en el caso que se estipulen criterios particulares dentro del contenido de las condiciones, estos primarán sobre los generales:</t>
  </si>
  <si>
    <t>Para las condiciones complementarias para las que se indica requerimiento de límites y/o plazos,  se calificarán hasta el límite y/o plazo solicitado; es decir, los excesos u ofrecimientos adicionales a los señalados en las condiciones complementarias, no se considerarán para asignación de puntaje, sin embargo, el oferente se obliga a otorgarlo en caso de adjudicación y acepta dicha condición con la firma de la oferta.</t>
  </si>
  <si>
    <t xml:space="preserve">1. Para acceder a calificación, el oferente deberá registrar en forma expresa y de manera clara, el valor y/o límite que ofrece.  </t>
  </si>
  <si>
    <t xml:space="preserve">Condiciones Complementarias </t>
  </si>
  <si>
    <t xml:space="preserve">Las condiciones complementarias abajo indicadas, para las cuales se señalan sublímites y/o plazos, se calificarán con la asignación del máximo puntaje para la propuesta que ofrezca o se aproxime al sublímite y/o plazo señalado. Las demás ofertas se calificarán en forma proporcional al de la propuesta calificada con el maximo puntaje.  </t>
  </si>
  <si>
    <t xml:space="preserve">CONDICIONES COMPLEMENTARIAS. </t>
  </si>
  <si>
    <t>OFERTA</t>
  </si>
  <si>
    <t>PUNTAJE</t>
  </si>
  <si>
    <t>TOTAL</t>
  </si>
  <si>
    <t>MÉTODO APLICABLE</t>
  </si>
  <si>
    <t>PRESUPUESTO OFICIAL</t>
  </si>
  <si>
    <t>OFERTAS VÁLIDAS</t>
  </si>
  <si>
    <t>IT</t>
  </si>
  <si>
    <t>OFERENTE</t>
  </si>
  <si>
    <t>PUNTAJE 
MÁXIMO</t>
  </si>
  <si>
    <t>MENOR VALOR</t>
  </si>
  <si>
    <t xml:space="preserve">PUNTAJE </t>
  </si>
  <si>
    <t>FACTOR ECONÓMICO – MEJOR OFERTA ECONÓMICA</t>
  </si>
  <si>
    <t>FACTORES ADICIONALES QUE MEJORAN EL BIEN O SERVICIO SIN NINGUN COSTO ADICIONAL PARA LA ENTIDAD - ANEXO DE CONDICIONES TECNICAS COMPLEMENTARIAS</t>
  </si>
  <si>
    <t>CONDICION DE DEDUCIBLES</t>
  </si>
  <si>
    <t>APOYO A LA INDUSTRIA NACIONAL_ OFERTA DE SERVICIOS NACIONALES</t>
  </si>
  <si>
    <t>DECRETO 392 DE 2018 VINCULACION DE PERSONAL CON DISCAPACIDAD</t>
  </si>
  <si>
    <t>PUNTAJE ADICIONAL PARA PROPONENTES CON EMPRENDIMIENTOS Y/O EMPRESA DE MUJERES</t>
  </si>
  <si>
    <t>CRITERIO DE EVALUACIÓN</t>
  </si>
  <si>
    <t>CONDICIONES TÉCNICAS COMPLEMENTARIAS</t>
  </si>
  <si>
    <t xml:space="preserve">REGLAS DE INTERPRETACIÓN PARA LA EVALUACIÓN DE LAS CONDICIONES TECNICAS COMPLEMENTARIAS </t>
  </si>
  <si>
    <r>
      <t xml:space="preserve">Se precisa que el ofrecimiento de condiciones (que presten beneficio a la Entidad Asegurada), </t>
    </r>
    <r>
      <rPr>
        <b/>
        <u/>
        <sz val="11"/>
        <rFont val="Arial"/>
        <family val="2"/>
      </rPr>
      <t>adicionales</t>
    </r>
    <r>
      <rPr>
        <sz val="11"/>
        <rFont val="Arial"/>
        <family val="2"/>
      </rPr>
      <t xml:space="preserve"> a las complementarias solicitadas o en exceso a las mismas; no serán objeto de asignación de puntaje, no obstante la presentación de éstas obliga a la Aseguradora a su otorgamiento en caso de que el contrato le sea adjudicado y el oferente con la firma de la propuesta acepta esta condición.</t>
    </r>
  </si>
  <si>
    <r>
      <t xml:space="preserve"> Condiciones complementarias </t>
    </r>
    <r>
      <rPr>
        <b/>
        <u/>
        <sz val="11"/>
        <rFont val="Arial"/>
        <family val="2"/>
      </rPr>
      <t>que</t>
    </r>
    <r>
      <rPr>
        <b/>
        <sz val="11"/>
        <rFont val="Arial"/>
        <family val="2"/>
      </rPr>
      <t xml:space="preserve"> contienen solo texto: </t>
    </r>
  </si>
  <si>
    <r>
      <t xml:space="preserve">Se otorgará el máximo puntaje asignado a las propuestas que las ofrezcan con el mismo texto y bajo las mismas condiciones </t>
    </r>
    <r>
      <rPr>
        <u/>
        <sz val="11"/>
        <rFont val="Arial"/>
        <family val="2"/>
      </rPr>
      <t>o en condiciones superiores en beneficio de la Entidad Asegurada</t>
    </r>
    <r>
      <rPr>
        <sz val="11"/>
        <rFont val="Arial"/>
        <family val="2"/>
      </rPr>
      <t>. Las propuestas que modifiquen el texto, sin que ello conlleve a la pérdida de la aplicabilidad y/u operatividad de la condición, se le asignará el 50% del puntaje y las propuestas que no las ofrezcan se calificarán con cero (0) puntos. En el caso de ofertas que además de modificar texto, señalen limite o plazo, se calificará el puntaje promedio de la aplicación de este criterio y el de la sublimitación.
Cuando del texto se infiera un plazo o valor si se otorga sin limite o sin plazo se entiende que es el maximo valor para efecto de comparación proporcional de calificación.</t>
    </r>
  </si>
  <si>
    <t xml:space="preserve"> Condiciones complementarias para las cuales aplican sublímites y/o plazos: </t>
  </si>
  <si>
    <t xml:space="preserve">Las condiciones complementarias abajo indicadas, en las que solo se consigna texto, se calificarán con la asignación del máximo puntaje para la propuesta que las ofrezca sin sublímite y/o término, es decir, se considerarán otorgadas al 100%. En caso de propuestas que ofrezcan estas condiciones modificadas en cuanto a plazo y/o límite, se asignará el puntaje en forma proporcional con la considerada al 100%  </t>
  </si>
  <si>
    <t xml:space="preserve"> Para la aplicación de la calificación proporcional y descendente de coberturas y/o cláusulas que indiquen sublímites por evento / vigencia o agregado anual, se aplicará para la calificación de evento el 50% del puntaje establecido para la condición evaluada y el 50% para la de vigencia o agregado anual. De igual forma la oferta que contemple solamente sublímite para evento, se considerará para la calificación de los dos (2) aspectos, es decir, evento / vigencia o agregado anual.      </t>
  </si>
  <si>
    <t xml:space="preserve"> Condiciones complementarias, con requerimiento de oferta de limites y/o valores fijos que se registren en tablas y/o que contemplen rangos y/o valores con base en los cuales se debe efectuar el ofrecimiento:  </t>
  </si>
  <si>
    <t xml:space="preserve">2.  En el caso de presentar propuesta por un valor y/o límite diferente al establecido en los  rangos de la tabla, se tomará para la asignación de puntaje, el monto y/o límite del rango inmediatamente anterior al del valor ofrecido y el Oferente acepta esta condición con la firma de la oferta y, de ser adjudicada la propuesta, expedirá la póliza con el valor indicado en la propuesta. </t>
  </si>
  <si>
    <t xml:space="preserve">En el caso de que en el resultado del calculo proporcional arroje un puntaje menor a un punto, se asignará como calificación 1,00 punto, cuando sea mayor o igual a 0,5 en consecuencia el valor inferior a 0,5 no se asignara puntaje.      </t>
  </si>
  <si>
    <t> El oferente deberá señalar expresamente en su propuesta las condiciones complementarias que ofrece especificando limite, periodo y demás información necesaria para su evaluación de acuerdo con las condiciones de cada una de ellas, en caso de que no lo indique,se entenderá que las mismas no fueron ofrecidas y por lo tanto no se asignará puntaje alguno.</t>
  </si>
  <si>
    <t>Puntos</t>
  </si>
  <si>
    <t>UT ALLIANZ - ESTADO</t>
  </si>
  <si>
    <t>ASPECTOS AMBIENTALES</t>
  </si>
  <si>
    <t xml:space="preserve">AXA COLPATRIA </t>
  </si>
  <si>
    <t>LA PREVISORA SEGUROS</t>
  </si>
  <si>
    <t>EVALUACION ECONOMICA</t>
  </si>
  <si>
    <t xml:space="preserve"> PÓLIZA DE SEGURO DE RESPONSABILIDAD CIVIL EXTRACONTRACTUAL 2026</t>
  </si>
  <si>
    <t>CONDICIONES COMPLEMENTARIAS CALIFICABLES NO OBLIGATORIAS</t>
  </si>
  <si>
    <t>Limite asegurado por evento adicional al básico por evento sin cobro de prima adicional:</t>
  </si>
  <si>
    <t>Se otorga el puntaje de forma proporcional a quien ororgue el mayor límite asegurado al básico obligatorio por evento y a los dempas por regla de tres proporcional</t>
  </si>
  <si>
    <t>Limite asegurado por vigencia adicional al básico por vigencia sin cobro de prima adicional:</t>
  </si>
  <si>
    <t>Se otorga el puntaje de forma proporcional a quien ororgue el mayor límite asegurado al básico obligatorio por vigencia y a los dempas por regla de tres proporcional.</t>
  </si>
  <si>
    <t>SE OTORGA 1,692,000,000 EVENTO ADICIONAL AL BASICO PARA UN TOTAL DE 7,692,000,000 EVENTO</t>
  </si>
  <si>
    <t xml:space="preserve">SE OTORGA 3.666,000,000   ADICIONAL AL BASICO PARA UN TOTAL DE 16,666,000,000 </t>
  </si>
  <si>
    <t>Se otorga un límite adicional al básico de $2.000.000.000</t>
  </si>
  <si>
    <t>AXA COLPATRIA</t>
  </si>
  <si>
    <t>GRUPO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</si>
</sst>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\ #,##0;[Red]\-&quot;$&quot;\ #,##0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&quot;$&quot;\ #,##0"/>
    <numFmt numFmtId="167" formatCode="#,##0.0"/>
    <numFmt numFmtId="168" formatCode="0.0"/>
    <numFmt numFmtId="169" formatCode="_(&quot;$&quot;\ * #,##0.00_);_(&quot;$&quot;\ * \(#,##0.00\);_(&quot;$&quot;\ * &quot;-&quot;??_);_(@_)"/>
    <numFmt numFmtId="170" formatCode="_-&quot;$&quot;\ * #,##0_-;\-&quot;$&quot;\ * #,##0_-;_-&quot;$&quot;\ * &quot;-&quot;??_-;_-@_-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1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2"/>
      <color theme="1"/>
      <name val="Arial Narrow"/>
      <family val="2"/>
    </font>
    <font>
      <b/>
      <sz val="13"/>
      <name val="Arial Narrow"/>
      <family val="2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b/>
      <u/>
      <sz val="11"/>
      <name val="Arial"/>
      <family val="2"/>
    </font>
    <font>
      <b/>
      <sz val="14"/>
      <name val="Century Gothic"/>
      <family val="2"/>
    </font>
    <font>
      <b/>
      <sz val="10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Century Gothic"/>
      <family val="2"/>
    </font>
    <font>
      <sz val="11"/>
      <name val="Century Gothic"/>
      <family val="2"/>
    </font>
    <font>
      <sz val="10"/>
      <color theme="1"/>
      <name val="Arial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10"/>
      <name val="Arial"/>
      <family val="2"/>
    </font>
    <font>
      <b/>
      <sz val="12"/>
      <color theme="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164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1" fontId="1" fillId="0" borderId="0" applyFont="0" applyFill="0" applyBorder="0" applyAlignment="0" applyProtection="0"/>
    <xf numFmtId="0" fontId="5" fillId="0" borderId="0"/>
    <xf numFmtId="0" fontId="28" fillId="0" borderId="0"/>
    <xf numFmtId="0" fontId="5" fillId="0" borderId="0" applyNumberFormat="0" applyFill="0" applyBorder="0" applyAlignment="0" applyProtection="0"/>
    <xf numFmtId="9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115">
    <xf numFmtId="0" fontId="0" fillId="0" borderId="0" xfId="0"/>
    <xf numFmtId="0" fontId="6" fillId="0" borderId="0" xfId="15" applyFont="1" applyAlignment="1">
      <alignment vertical="center" wrapText="1"/>
    </xf>
    <xf numFmtId="0" fontId="7" fillId="3" borderId="0" xfId="15" applyFont="1" applyFill="1" applyAlignment="1">
      <alignment vertical="center" wrapText="1"/>
    </xf>
    <xf numFmtId="0" fontId="18" fillId="0" borderId="1" xfId="0" applyFont="1" applyBorder="1"/>
    <xf numFmtId="1" fontId="19" fillId="0" borderId="0" xfId="23" applyNumberFormat="1" applyFont="1" applyAlignment="1">
      <alignment horizontal="center" vertical="center" wrapText="1"/>
    </xf>
    <xf numFmtId="0" fontId="18" fillId="0" borderId="2" xfId="0" applyFont="1" applyBorder="1"/>
    <xf numFmtId="0" fontId="20" fillId="4" borderId="4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 wrapText="1"/>
    </xf>
    <xf numFmtId="0" fontId="20" fillId="0" borderId="0" xfId="0" applyFont="1"/>
    <xf numFmtId="0" fontId="20" fillId="4" borderId="0" xfId="0" applyFont="1" applyFill="1"/>
    <xf numFmtId="164" fontId="20" fillId="4" borderId="0" xfId="1" applyFont="1" applyFill="1" applyBorder="1" applyAlignment="1">
      <alignment horizontal="center"/>
    </xf>
    <xf numFmtId="0" fontId="18" fillId="4" borderId="0" xfId="0" applyFont="1" applyFill="1"/>
    <xf numFmtId="0" fontId="18" fillId="4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68" fontId="18" fillId="0" borderId="4" xfId="0" applyNumberFormat="1" applyFont="1" applyBorder="1" applyAlignment="1">
      <alignment horizontal="center" vertical="center"/>
    </xf>
    <xf numFmtId="0" fontId="18" fillId="0" borderId="6" xfId="0" applyFont="1" applyBorder="1"/>
    <xf numFmtId="0" fontId="18" fillId="0" borderId="7" xfId="0" applyFont="1" applyBorder="1"/>
    <xf numFmtId="0" fontId="18" fillId="0" borderId="3" xfId="0" applyFont="1" applyBorder="1"/>
    <xf numFmtId="44" fontId="0" fillId="0" borderId="0" xfId="0" applyNumberFormat="1"/>
    <xf numFmtId="0" fontId="20" fillId="4" borderId="4" xfId="0" applyFont="1" applyFill="1" applyBorder="1" applyAlignment="1">
      <alignment vertical="center"/>
    </xf>
    <xf numFmtId="0" fontId="18" fillId="0" borderId="4" xfId="0" applyFont="1" applyBorder="1" applyAlignment="1">
      <alignment wrapText="1"/>
    </xf>
    <xf numFmtId="0" fontId="17" fillId="0" borderId="4" xfId="0" applyFont="1" applyBorder="1" applyAlignment="1">
      <alignment horizontal="center" vertical="center"/>
    </xf>
    <xf numFmtId="0" fontId="18" fillId="0" borderId="4" xfId="27" applyFont="1" applyBorder="1" applyAlignment="1">
      <alignment vertical="center" wrapText="1"/>
    </xf>
    <xf numFmtId="0" fontId="18" fillId="0" borderId="4" xfId="27" applyFont="1" applyBorder="1" applyAlignment="1">
      <alignment vertical="center"/>
    </xf>
    <xf numFmtId="0" fontId="20" fillId="0" borderId="4" xfId="27" applyFont="1" applyBorder="1" applyAlignment="1">
      <alignment horizontal="center" vertical="center" wrapText="1"/>
    </xf>
    <xf numFmtId="165" fontId="7" fillId="3" borderId="0" xfId="2" applyFont="1" applyFill="1" applyBorder="1" applyAlignment="1">
      <alignment vertical="center" wrapText="1"/>
    </xf>
    <xf numFmtId="165" fontId="7" fillId="3" borderId="0" xfId="2" applyFont="1" applyFill="1" applyBorder="1" applyAlignment="1">
      <alignment horizontal="justify" vertical="center" wrapText="1"/>
    </xf>
    <xf numFmtId="2" fontId="7" fillId="0" borderId="0" xfId="2" applyNumberFormat="1" applyFont="1" applyFill="1" applyAlignment="1">
      <alignment horizontal="center" vertical="center" wrapText="1"/>
    </xf>
    <xf numFmtId="2" fontId="18" fillId="0" borderId="4" xfId="27" applyNumberFormat="1" applyFont="1" applyBorder="1" applyAlignment="1">
      <alignment horizontal="center" vertical="center"/>
    </xf>
    <xf numFmtId="2" fontId="18" fillId="0" borderId="13" xfId="27" applyNumberFormat="1" applyFont="1" applyBorder="1" applyAlignment="1">
      <alignment horizontal="center" vertical="center" wrapText="1"/>
    </xf>
    <xf numFmtId="2" fontId="18" fillId="0" borderId="13" xfId="27" applyNumberFormat="1" applyFont="1" applyBorder="1" applyAlignment="1">
      <alignment horizontal="center" vertical="center"/>
    </xf>
    <xf numFmtId="0" fontId="24" fillId="7" borderId="4" xfId="0" applyFont="1" applyFill="1" applyBorder="1" applyAlignment="1">
      <alignment horizontal="center" vertical="center" wrapText="1"/>
    </xf>
    <xf numFmtId="0" fontId="24" fillId="8" borderId="4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4" fillId="0" borderId="4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30" fillId="9" borderId="4" xfId="0" applyFont="1" applyFill="1" applyBorder="1" applyAlignment="1">
      <alignment horizontal="center" vertical="center"/>
    </xf>
    <xf numFmtId="168" fontId="30" fillId="9" borderId="4" xfId="0" applyNumberFormat="1" applyFont="1" applyFill="1" applyBorder="1" applyAlignment="1">
      <alignment horizontal="center" vertical="center"/>
    </xf>
    <xf numFmtId="2" fontId="25" fillId="8" borderId="14" xfId="0" applyNumberFormat="1" applyFont="1" applyFill="1" applyBorder="1" applyAlignment="1">
      <alignment horizontal="center" vertical="center" wrapText="1"/>
    </xf>
    <xf numFmtId="2" fontId="24" fillId="7" borderId="4" xfId="0" applyNumberFormat="1" applyFont="1" applyFill="1" applyBorder="1" applyAlignment="1">
      <alignment horizontal="center" vertical="center" wrapText="1"/>
    </xf>
    <xf numFmtId="170" fontId="18" fillId="0" borderId="4" xfId="39" applyNumberFormat="1" applyFont="1" applyBorder="1"/>
    <xf numFmtId="0" fontId="17" fillId="7" borderId="4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vertical="center" wrapText="1"/>
    </xf>
    <xf numFmtId="2" fontId="18" fillId="10" borderId="4" xfId="27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2" fontId="17" fillId="0" borderId="5" xfId="0" applyNumberFormat="1" applyFont="1" applyBorder="1" applyAlignment="1">
      <alignment horizontal="center" vertical="center"/>
    </xf>
    <xf numFmtId="2" fontId="17" fillId="8" borderId="12" xfId="0" applyNumberFormat="1" applyFont="1" applyFill="1" applyBorder="1" applyAlignment="1">
      <alignment horizontal="center" vertical="center" wrapText="1"/>
    </xf>
    <xf numFmtId="2" fontId="18" fillId="10" borderId="13" xfId="27" applyNumberFormat="1" applyFont="1" applyFill="1" applyBorder="1" applyAlignment="1">
      <alignment horizontal="center" vertical="center"/>
    </xf>
    <xf numFmtId="2" fontId="32" fillId="11" borderId="15" xfId="0" applyNumberFormat="1" applyFont="1" applyFill="1" applyBorder="1" applyAlignment="1">
      <alignment horizontal="center" vertical="center" wrapText="1"/>
    </xf>
    <xf numFmtId="0" fontId="12" fillId="3" borderId="1" xfId="15" applyFont="1" applyFill="1" applyBorder="1" applyAlignment="1">
      <alignment horizontal="justify" vertical="center" wrapText="1"/>
    </xf>
    <xf numFmtId="0" fontId="12" fillId="3" borderId="0" xfId="15" applyFont="1" applyFill="1" applyAlignment="1">
      <alignment horizontal="justify" vertical="center" wrapText="1"/>
    </xf>
    <xf numFmtId="0" fontId="12" fillId="3" borderId="2" xfId="15" applyFont="1" applyFill="1" applyBorder="1" applyAlignment="1">
      <alignment horizontal="justify" vertical="center" wrapText="1"/>
    </xf>
    <xf numFmtId="0" fontId="12" fillId="3" borderId="6" xfId="15" applyFont="1" applyFill="1" applyBorder="1" applyAlignment="1">
      <alignment horizontal="justify" vertical="center" wrapText="1"/>
    </xf>
    <xf numFmtId="0" fontId="12" fillId="3" borderId="7" xfId="15" applyFont="1" applyFill="1" applyBorder="1" applyAlignment="1">
      <alignment horizontal="justify" vertical="center" wrapText="1"/>
    </xf>
    <xf numFmtId="0" fontId="12" fillId="3" borderId="3" xfId="15" applyFont="1" applyFill="1" applyBorder="1" applyAlignment="1">
      <alignment horizontal="justify" vertical="center" wrapText="1"/>
    </xf>
    <xf numFmtId="0" fontId="12" fillId="0" borderId="1" xfId="15" applyFont="1" applyBorder="1" applyAlignment="1">
      <alignment horizontal="justify" vertical="center" wrapText="1"/>
    </xf>
    <xf numFmtId="0" fontId="12" fillId="0" borderId="0" xfId="15" applyFont="1" applyAlignment="1">
      <alignment horizontal="justify" vertical="center" wrapText="1"/>
    </xf>
    <xf numFmtId="0" fontId="12" fillId="0" borderId="2" xfId="15" applyFont="1" applyBorder="1" applyAlignment="1">
      <alignment horizontal="justify" vertical="center" wrapText="1"/>
    </xf>
    <xf numFmtId="165" fontId="7" fillId="3" borderId="0" xfId="2" applyFont="1" applyFill="1" applyBorder="1" applyAlignment="1">
      <alignment horizontal="center" vertical="center" wrapText="1"/>
    </xf>
    <xf numFmtId="0" fontId="15" fillId="0" borderId="1" xfId="15" applyFont="1" applyBorder="1" applyAlignment="1">
      <alignment horizontal="left" vertical="center" wrapText="1"/>
    </xf>
    <xf numFmtId="0" fontId="15" fillId="0" borderId="0" xfId="15" applyFont="1" applyAlignment="1">
      <alignment horizontal="left" vertical="center" wrapText="1"/>
    </xf>
    <xf numFmtId="0" fontId="15" fillId="0" borderId="2" xfId="15" applyFont="1" applyBorder="1" applyAlignment="1">
      <alignment horizontal="left" vertical="center" wrapText="1"/>
    </xf>
    <xf numFmtId="0" fontId="12" fillId="0" borderId="1" xfId="15" applyFont="1" applyBorder="1" applyAlignment="1">
      <alignment horizontal="left" vertical="center" wrapText="1"/>
    </xf>
    <xf numFmtId="0" fontId="12" fillId="0" borderId="0" xfId="15" applyFont="1" applyAlignment="1">
      <alignment horizontal="left" vertical="center" wrapText="1"/>
    </xf>
    <xf numFmtId="0" fontId="12" fillId="0" borderId="2" xfId="15" applyFont="1" applyBorder="1" applyAlignment="1">
      <alignment horizontal="left" vertical="center" wrapText="1"/>
    </xf>
    <xf numFmtId="165" fontId="7" fillId="3" borderId="0" xfId="2" applyFont="1" applyFill="1" applyBorder="1" applyAlignment="1">
      <alignment horizontal="justify" vertical="center" wrapText="1"/>
    </xf>
    <xf numFmtId="0" fontId="15" fillId="5" borderId="8" xfId="15" applyFont="1" applyFill="1" applyBorder="1" applyAlignment="1">
      <alignment horizontal="center" vertical="center" wrapText="1"/>
    </xf>
    <xf numFmtId="0" fontId="15" fillId="5" borderId="9" xfId="15" applyFont="1" applyFill="1" applyBorder="1" applyAlignment="1">
      <alignment horizontal="center" vertical="center" wrapText="1"/>
    </xf>
    <xf numFmtId="0" fontId="15" fillId="5" borderId="10" xfId="15" applyFont="1" applyFill="1" applyBorder="1" applyAlignment="1">
      <alignment horizontal="center" vertical="center" wrapText="1"/>
    </xf>
    <xf numFmtId="0" fontId="15" fillId="5" borderId="1" xfId="15" applyFont="1" applyFill="1" applyBorder="1" applyAlignment="1">
      <alignment horizontal="center" vertical="center" wrapText="1"/>
    </xf>
    <xf numFmtId="0" fontId="15" fillId="5" borderId="0" xfId="15" applyFont="1" applyFill="1" applyAlignment="1">
      <alignment horizontal="center" vertical="center" wrapText="1"/>
    </xf>
    <xf numFmtId="0" fontId="15" fillId="5" borderId="2" xfId="15" applyFont="1" applyFill="1" applyBorder="1" applyAlignment="1">
      <alignment horizontal="center" vertical="center" wrapText="1"/>
    </xf>
    <xf numFmtId="0" fontId="15" fillId="5" borderId="6" xfId="15" applyFont="1" applyFill="1" applyBorder="1" applyAlignment="1">
      <alignment horizontal="center" vertical="center" wrapText="1"/>
    </xf>
    <xf numFmtId="0" fontId="21" fillId="5" borderId="7" xfId="15" applyFont="1" applyFill="1" applyBorder="1" applyAlignment="1">
      <alignment horizontal="center" vertical="center" wrapText="1"/>
    </xf>
    <xf numFmtId="0" fontId="15" fillId="5" borderId="7" xfId="15" applyFont="1" applyFill="1" applyBorder="1" applyAlignment="1">
      <alignment horizontal="center" vertical="center" wrapText="1"/>
    </xf>
    <xf numFmtId="0" fontId="15" fillId="5" borderId="3" xfId="15" applyFont="1" applyFill="1" applyBorder="1" applyAlignment="1">
      <alignment horizontal="center" vertical="center" wrapText="1"/>
    </xf>
    <xf numFmtId="0" fontId="21" fillId="0" borderId="0" xfId="15" applyFont="1" applyAlignment="1">
      <alignment horizontal="justify" vertical="center" wrapText="1"/>
    </xf>
    <xf numFmtId="0" fontId="7" fillId="3" borderId="0" xfId="15" applyFont="1" applyFill="1" applyAlignment="1">
      <alignment horizontal="justify" vertical="center" wrapText="1"/>
    </xf>
    <xf numFmtId="0" fontId="15" fillId="0" borderId="1" xfId="15" applyFont="1" applyBorder="1" applyAlignment="1">
      <alignment horizontal="justify" vertical="center" wrapText="1"/>
    </xf>
    <xf numFmtId="0" fontId="15" fillId="0" borderId="0" xfId="15" applyFont="1" applyAlignment="1">
      <alignment horizontal="justify" vertical="center" wrapText="1"/>
    </xf>
    <xf numFmtId="0" fontId="15" fillId="0" borderId="2" xfId="15" applyFont="1" applyBorder="1" applyAlignment="1">
      <alignment horizontal="justify" vertical="center" wrapText="1"/>
    </xf>
    <xf numFmtId="9" fontId="27" fillId="0" borderId="0" xfId="38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8" fontId="27" fillId="0" borderId="4" xfId="0" applyNumberFormat="1" applyFont="1" applyBorder="1" applyAlignment="1">
      <alignment horizontal="center" vertical="center"/>
    </xf>
    <xf numFmtId="2" fontId="27" fillId="0" borderId="13" xfId="0" applyNumberFormat="1" applyFont="1" applyBorder="1" applyAlignment="1">
      <alignment horizontal="center" vertical="center"/>
    </xf>
    <xf numFmtId="2" fontId="27" fillId="0" borderId="14" xfId="0" applyNumberFormat="1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167" fontId="18" fillId="0" borderId="13" xfId="0" applyNumberFormat="1" applyFont="1" applyBorder="1" applyAlignment="1">
      <alignment horizontal="center" vertical="center"/>
    </xf>
    <xf numFmtId="167" fontId="18" fillId="0" borderId="14" xfId="0" applyNumberFormat="1" applyFont="1" applyBorder="1" applyAlignment="1">
      <alignment horizontal="center" vertic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12" xfId="0" applyFont="1" applyFill="1" applyBorder="1" applyAlignment="1">
      <alignment horizontal="center"/>
    </xf>
    <xf numFmtId="1" fontId="19" fillId="6" borderId="1" xfId="23" applyNumberFormat="1" applyFont="1" applyFill="1" applyBorder="1" applyAlignment="1">
      <alignment horizontal="center" vertical="center" wrapText="1"/>
    </xf>
    <xf numFmtId="1" fontId="19" fillId="6" borderId="0" xfId="23" applyNumberFormat="1" applyFont="1" applyFill="1" applyAlignment="1">
      <alignment horizontal="center" vertical="center" wrapText="1"/>
    </xf>
    <xf numFmtId="1" fontId="19" fillId="6" borderId="2" xfId="23" applyNumberFormat="1" applyFont="1" applyFill="1" applyBorder="1" applyAlignment="1">
      <alignment horizontal="center" vertical="center" wrapText="1"/>
    </xf>
    <xf numFmtId="1" fontId="16" fillId="6" borderId="8" xfId="23" applyNumberFormat="1" applyFont="1" applyFill="1" applyBorder="1" applyAlignment="1">
      <alignment horizontal="center" vertical="center" wrapText="1"/>
    </xf>
    <xf numFmtId="1" fontId="16" fillId="6" borderId="9" xfId="23" applyNumberFormat="1" applyFont="1" applyFill="1" applyBorder="1" applyAlignment="1">
      <alignment horizontal="center" vertical="center" wrapText="1"/>
    </xf>
    <xf numFmtId="1" fontId="16" fillId="6" borderId="10" xfId="23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wrapText="1"/>
    </xf>
    <xf numFmtId="166" fontId="20" fillId="4" borderId="4" xfId="1" applyNumberFormat="1" applyFont="1" applyFill="1" applyBorder="1" applyAlignment="1">
      <alignment horizontal="center"/>
    </xf>
    <xf numFmtId="0" fontId="20" fillId="4" borderId="4" xfId="0" applyFont="1" applyFill="1" applyBorder="1" applyAlignment="1">
      <alignment horizontal="center" vertical="center"/>
    </xf>
    <xf numFmtId="6" fontId="20" fillId="4" borderId="4" xfId="0" applyNumberFormat="1" applyFont="1" applyFill="1" applyBorder="1" applyAlignment="1">
      <alignment horizontal="center" vertical="center"/>
    </xf>
    <xf numFmtId="2" fontId="18" fillId="0" borderId="5" xfId="27" applyNumberFormat="1" applyFont="1" applyBorder="1" applyAlignment="1">
      <alignment vertical="center" wrapText="1"/>
    </xf>
    <xf numFmtId="2" fontId="18" fillId="0" borderId="11" xfId="27" applyNumberFormat="1" applyFont="1" applyBorder="1" applyAlignment="1">
      <alignment vertical="center" wrapText="1"/>
    </xf>
    <xf numFmtId="2" fontId="18" fillId="0" borderId="12" xfId="27" applyNumberFormat="1" applyFont="1" applyBorder="1" applyAlignment="1">
      <alignment vertical="center" wrapText="1"/>
    </xf>
  </cellXfs>
  <cellStyles count="40">
    <cellStyle name="Millares [0] 2" xfId="1" xr:uid="{00000000-0005-0000-0000-000000000000}"/>
    <cellStyle name="Millares [0] 2 2" xfId="20" xr:uid="{00000000-0005-0000-0000-000001000000}"/>
    <cellStyle name="Millares [0] 2 3" xfId="34" xr:uid="{843607A2-CC61-4765-8466-6E8BFDC423EF}"/>
    <cellStyle name="Millares 2" xfId="2" xr:uid="{00000000-0005-0000-0000-000002000000}"/>
    <cellStyle name="Millares 2 2" xfId="3" xr:uid="{00000000-0005-0000-0000-000003000000}"/>
    <cellStyle name="Millares 2 3" xfId="13" xr:uid="{00000000-0005-0000-0000-000004000000}"/>
    <cellStyle name="Millares 3" xfId="17" xr:uid="{00000000-0005-0000-0000-000005000000}"/>
    <cellStyle name="Millares 3 2" xfId="24" xr:uid="{00000000-0005-0000-0000-000006000000}"/>
    <cellStyle name="Millares 3 3" xfId="26" xr:uid="{00000000-0005-0000-0000-000007000000}"/>
    <cellStyle name="Millares 3 4" xfId="29" xr:uid="{21D2C222-68DA-4B4B-B698-99CA3D85F6E1}"/>
    <cellStyle name="Millares 4" xfId="19" xr:uid="{00000000-0005-0000-0000-000008000000}"/>
    <cellStyle name="Millares 4 2" xfId="31" xr:uid="{E52E4E54-007D-4BD3-BFAD-CAD6F3612AE2}"/>
    <cellStyle name="Millares 5" xfId="4" xr:uid="{00000000-0005-0000-0000-000009000000}"/>
    <cellStyle name="Millares 5 2" xfId="12" xr:uid="{00000000-0005-0000-0000-00000A000000}"/>
    <cellStyle name="Moneda" xfId="39" builtinId="4"/>
    <cellStyle name="Moneda 2" xfId="28" xr:uid="{E6FC6C53-1081-4ED1-A621-52428C4BC359}"/>
    <cellStyle name="Normal" xfId="0" builtinId="0"/>
    <cellStyle name="Normal 12 2 2 2 2 2 2" xfId="36" xr:uid="{4A8D201A-348C-4115-8109-B27A6239A52D}"/>
    <cellStyle name="Normal 2" xfId="5" xr:uid="{00000000-0005-0000-0000-00000C000000}"/>
    <cellStyle name="Normal 2 10" xfId="6" xr:uid="{00000000-0005-0000-0000-00000D000000}"/>
    <cellStyle name="Normal 2 10 2" xfId="15" xr:uid="{00000000-0005-0000-0000-00000E000000}"/>
    <cellStyle name="Normal 2 2" xfId="7" xr:uid="{00000000-0005-0000-0000-00000F000000}"/>
    <cellStyle name="Normal 2 2 2" xfId="30" xr:uid="{D75A0F2F-AD99-455B-BA07-A92B6D099B15}"/>
    <cellStyle name="Normal 2 3" xfId="22" xr:uid="{00000000-0005-0000-0000-000010000000}"/>
    <cellStyle name="Normal 22" xfId="8" xr:uid="{00000000-0005-0000-0000-000011000000}"/>
    <cellStyle name="Normal 22 2" xfId="16" xr:uid="{00000000-0005-0000-0000-000012000000}"/>
    <cellStyle name="Normal 28" xfId="9" xr:uid="{00000000-0005-0000-0000-000013000000}"/>
    <cellStyle name="Normal 3" xfId="14" xr:uid="{00000000-0005-0000-0000-000014000000}"/>
    <cellStyle name="Normal 3 2" xfId="23" xr:uid="{00000000-0005-0000-0000-000015000000}"/>
    <cellStyle name="Normal 3 2 2" xfId="35" xr:uid="{9E0FB367-310F-4E47-82A1-01EE927FE30D}"/>
    <cellStyle name="Normal 3 3" xfId="25" xr:uid="{00000000-0005-0000-0000-000016000000}"/>
    <cellStyle name="Normal 3 4" xfId="33" xr:uid="{C634285F-646E-4C79-BA7C-36419895B90D}"/>
    <cellStyle name="Normal 3 9" xfId="37" xr:uid="{0022C16E-B058-4DFA-AAD8-887486D5B23B}"/>
    <cellStyle name="Normal 4" xfId="18" xr:uid="{00000000-0005-0000-0000-000017000000}"/>
    <cellStyle name="Normal 44" xfId="10" xr:uid="{00000000-0005-0000-0000-000018000000}"/>
    <cellStyle name="Normal 5" xfId="21" xr:uid="{00000000-0005-0000-0000-000019000000}"/>
    <cellStyle name="Normal 6" xfId="27" xr:uid="{250D4D83-982E-46BF-8962-EAEEAED9CC50}"/>
    <cellStyle name="Normal 8" xfId="11" xr:uid="{00000000-0005-0000-0000-00001A000000}"/>
    <cellStyle name="Porcentaje" xfId="38" builtinId="5"/>
    <cellStyle name="Porcentaje 2" xfId="32" xr:uid="{A26E3591-2E7C-4D14-B3A9-6EF39A2425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8ED9B-E0B8-4EBA-9B1F-A123B32D3B58}">
  <dimension ref="A1:G17"/>
  <sheetViews>
    <sheetView showGridLines="0" topLeftCell="A5" workbookViewId="0">
      <selection activeCell="A5" sqref="A5:D5"/>
    </sheetView>
  </sheetViews>
  <sheetFormatPr baseColWidth="10" defaultRowHeight="47.25" customHeight="1" x14ac:dyDescent="0.25"/>
  <cols>
    <col min="1" max="1" width="13.453125" style="1" customWidth="1"/>
    <col min="2" max="3" width="39.453125" style="1" customWidth="1"/>
    <col min="4" max="4" width="39.453125" style="27" customWidth="1"/>
    <col min="5" max="5" width="37.90625" style="25" customWidth="1"/>
    <col min="6" max="6" width="20.08984375" style="2" customWidth="1"/>
    <col min="7" max="7" width="11.54296875" style="2"/>
    <col min="8" max="256" width="11.54296875" style="1"/>
    <col min="257" max="257" width="13.453125" style="1" customWidth="1"/>
    <col min="258" max="258" width="45" style="1" customWidth="1"/>
    <col min="259" max="259" width="31.1796875" style="1" customWidth="1"/>
    <col min="260" max="260" width="25.54296875" style="1" customWidth="1"/>
    <col min="261" max="261" width="37.90625" style="1" customWidth="1"/>
    <col min="262" max="262" width="20.08984375" style="1" customWidth="1"/>
    <col min="263" max="512" width="11.54296875" style="1"/>
    <col min="513" max="513" width="13.453125" style="1" customWidth="1"/>
    <col min="514" max="514" width="45" style="1" customWidth="1"/>
    <col min="515" max="515" width="31.1796875" style="1" customWidth="1"/>
    <col min="516" max="516" width="25.54296875" style="1" customWidth="1"/>
    <col min="517" max="517" width="37.90625" style="1" customWidth="1"/>
    <col min="518" max="518" width="20.08984375" style="1" customWidth="1"/>
    <col min="519" max="768" width="11.54296875" style="1"/>
    <col min="769" max="769" width="13.453125" style="1" customWidth="1"/>
    <col min="770" max="770" width="45" style="1" customWidth="1"/>
    <col min="771" max="771" width="31.1796875" style="1" customWidth="1"/>
    <col min="772" max="772" width="25.54296875" style="1" customWidth="1"/>
    <col min="773" max="773" width="37.90625" style="1" customWidth="1"/>
    <col min="774" max="774" width="20.08984375" style="1" customWidth="1"/>
    <col min="775" max="1024" width="11.54296875" style="1"/>
    <col min="1025" max="1025" width="13.453125" style="1" customWidth="1"/>
    <col min="1026" max="1026" width="45" style="1" customWidth="1"/>
    <col min="1027" max="1027" width="31.1796875" style="1" customWidth="1"/>
    <col min="1028" max="1028" width="25.54296875" style="1" customWidth="1"/>
    <col min="1029" max="1029" width="37.90625" style="1" customWidth="1"/>
    <col min="1030" max="1030" width="20.08984375" style="1" customWidth="1"/>
    <col min="1031" max="1280" width="11.54296875" style="1"/>
    <col min="1281" max="1281" width="13.453125" style="1" customWidth="1"/>
    <col min="1282" max="1282" width="45" style="1" customWidth="1"/>
    <col min="1283" max="1283" width="31.1796875" style="1" customWidth="1"/>
    <col min="1284" max="1284" width="25.54296875" style="1" customWidth="1"/>
    <col min="1285" max="1285" width="37.90625" style="1" customWidth="1"/>
    <col min="1286" max="1286" width="20.08984375" style="1" customWidth="1"/>
    <col min="1287" max="1536" width="11.54296875" style="1"/>
    <col min="1537" max="1537" width="13.453125" style="1" customWidth="1"/>
    <col min="1538" max="1538" width="45" style="1" customWidth="1"/>
    <col min="1539" max="1539" width="31.1796875" style="1" customWidth="1"/>
    <col min="1540" max="1540" width="25.54296875" style="1" customWidth="1"/>
    <col min="1541" max="1541" width="37.90625" style="1" customWidth="1"/>
    <col min="1542" max="1542" width="20.08984375" style="1" customWidth="1"/>
    <col min="1543" max="1792" width="11.54296875" style="1"/>
    <col min="1793" max="1793" width="13.453125" style="1" customWidth="1"/>
    <col min="1794" max="1794" width="45" style="1" customWidth="1"/>
    <col min="1795" max="1795" width="31.1796875" style="1" customWidth="1"/>
    <col min="1796" max="1796" width="25.54296875" style="1" customWidth="1"/>
    <col min="1797" max="1797" width="37.90625" style="1" customWidth="1"/>
    <col min="1798" max="1798" width="20.08984375" style="1" customWidth="1"/>
    <col min="1799" max="2048" width="11.54296875" style="1"/>
    <col min="2049" max="2049" width="13.453125" style="1" customWidth="1"/>
    <col min="2050" max="2050" width="45" style="1" customWidth="1"/>
    <col min="2051" max="2051" width="31.1796875" style="1" customWidth="1"/>
    <col min="2052" max="2052" width="25.54296875" style="1" customWidth="1"/>
    <col min="2053" max="2053" width="37.90625" style="1" customWidth="1"/>
    <col min="2054" max="2054" width="20.08984375" style="1" customWidth="1"/>
    <col min="2055" max="2304" width="11.54296875" style="1"/>
    <col min="2305" max="2305" width="13.453125" style="1" customWidth="1"/>
    <col min="2306" max="2306" width="45" style="1" customWidth="1"/>
    <col min="2307" max="2307" width="31.1796875" style="1" customWidth="1"/>
    <col min="2308" max="2308" width="25.54296875" style="1" customWidth="1"/>
    <col min="2309" max="2309" width="37.90625" style="1" customWidth="1"/>
    <col min="2310" max="2310" width="20.08984375" style="1" customWidth="1"/>
    <col min="2311" max="2560" width="11.54296875" style="1"/>
    <col min="2561" max="2561" width="13.453125" style="1" customWidth="1"/>
    <col min="2562" max="2562" width="45" style="1" customWidth="1"/>
    <col min="2563" max="2563" width="31.1796875" style="1" customWidth="1"/>
    <col min="2564" max="2564" width="25.54296875" style="1" customWidth="1"/>
    <col min="2565" max="2565" width="37.90625" style="1" customWidth="1"/>
    <col min="2566" max="2566" width="20.08984375" style="1" customWidth="1"/>
    <col min="2567" max="2816" width="11.54296875" style="1"/>
    <col min="2817" max="2817" width="13.453125" style="1" customWidth="1"/>
    <col min="2818" max="2818" width="45" style="1" customWidth="1"/>
    <col min="2819" max="2819" width="31.1796875" style="1" customWidth="1"/>
    <col min="2820" max="2820" width="25.54296875" style="1" customWidth="1"/>
    <col min="2821" max="2821" width="37.90625" style="1" customWidth="1"/>
    <col min="2822" max="2822" width="20.08984375" style="1" customWidth="1"/>
    <col min="2823" max="3072" width="11.54296875" style="1"/>
    <col min="3073" max="3073" width="13.453125" style="1" customWidth="1"/>
    <col min="3074" max="3074" width="45" style="1" customWidth="1"/>
    <col min="3075" max="3075" width="31.1796875" style="1" customWidth="1"/>
    <col min="3076" max="3076" width="25.54296875" style="1" customWidth="1"/>
    <col min="3077" max="3077" width="37.90625" style="1" customWidth="1"/>
    <col min="3078" max="3078" width="20.08984375" style="1" customWidth="1"/>
    <col min="3079" max="3328" width="11.54296875" style="1"/>
    <col min="3329" max="3329" width="13.453125" style="1" customWidth="1"/>
    <col min="3330" max="3330" width="45" style="1" customWidth="1"/>
    <col min="3331" max="3331" width="31.1796875" style="1" customWidth="1"/>
    <col min="3332" max="3332" width="25.54296875" style="1" customWidth="1"/>
    <col min="3333" max="3333" width="37.90625" style="1" customWidth="1"/>
    <col min="3334" max="3334" width="20.08984375" style="1" customWidth="1"/>
    <col min="3335" max="3584" width="11.54296875" style="1"/>
    <col min="3585" max="3585" width="13.453125" style="1" customWidth="1"/>
    <col min="3586" max="3586" width="45" style="1" customWidth="1"/>
    <col min="3587" max="3587" width="31.1796875" style="1" customWidth="1"/>
    <col min="3588" max="3588" width="25.54296875" style="1" customWidth="1"/>
    <col min="3589" max="3589" width="37.90625" style="1" customWidth="1"/>
    <col min="3590" max="3590" width="20.08984375" style="1" customWidth="1"/>
    <col min="3591" max="3840" width="11.54296875" style="1"/>
    <col min="3841" max="3841" width="13.453125" style="1" customWidth="1"/>
    <col min="3842" max="3842" width="45" style="1" customWidth="1"/>
    <col min="3843" max="3843" width="31.1796875" style="1" customWidth="1"/>
    <col min="3844" max="3844" width="25.54296875" style="1" customWidth="1"/>
    <col min="3845" max="3845" width="37.90625" style="1" customWidth="1"/>
    <col min="3846" max="3846" width="20.08984375" style="1" customWidth="1"/>
    <col min="3847" max="4096" width="11.54296875" style="1"/>
    <col min="4097" max="4097" width="13.453125" style="1" customWidth="1"/>
    <col min="4098" max="4098" width="45" style="1" customWidth="1"/>
    <col min="4099" max="4099" width="31.1796875" style="1" customWidth="1"/>
    <col min="4100" max="4100" width="25.54296875" style="1" customWidth="1"/>
    <col min="4101" max="4101" width="37.90625" style="1" customWidth="1"/>
    <col min="4102" max="4102" width="20.08984375" style="1" customWidth="1"/>
    <col min="4103" max="4352" width="11.54296875" style="1"/>
    <col min="4353" max="4353" width="13.453125" style="1" customWidth="1"/>
    <col min="4354" max="4354" width="45" style="1" customWidth="1"/>
    <col min="4355" max="4355" width="31.1796875" style="1" customWidth="1"/>
    <col min="4356" max="4356" width="25.54296875" style="1" customWidth="1"/>
    <col min="4357" max="4357" width="37.90625" style="1" customWidth="1"/>
    <col min="4358" max="4358" width="20.08984375" style="1" customWidth="1"/>
    <col min="4359" max="4608" width="11.54296875" style="1"/>
    <col min="4609" max="4609" width="13.453125" style="1" customWidth="1"/>
    <col min="4610" max="4610" width="45" style="1" customWidth="1"/>
    <col min="4611" max="4611" width="31.1796875" style="1" customWidth="1"/>
    <col min="4612" max="4612" width="25.54296875" style="1" customWidth="1"/>
    <col min="4613" max="4613" width="37.90625" style="1" customWidth="1"/>
    <col min="4614" max="4614" width="20.08984375" style="1" customWidth="1"/>
    <col min="4615" max="4864" width="11.54296875" style="1"/>
    <col min="4865" max="4865" width="13.453125" style="1" customWidth="1"/>
    <col min="4866" max="4866" width="45" style="1" customWidth="1"/>
    <col min="4867" max="4867" width="31.1796875" style="1" customWidth="1"/>
    <col min="4868" max="4868" width="25.54296875" style="1" customWidth="1"/>
    <col min="4869" max="4869" width="37.90625" style="1" customWidth="1"/>
    <col min="4870" max="4870" width="20.08984375" style="1" customWidth="1"/>
    <col min="4871" max="5120" width="11.54296875" style="1"/>
    <col min="5121" max="5121" width="13.453125" style="1" customWidth="1"/>
    <col min="5122" max="5122" width="45" style="1" customWidth="1"/>
    <col min="5123" max="5123" width="31.1796875" style="1" customWidth="1"/>
    <col min="5124" max="5124" width="25.54296875" style="1" customWidth="1"/>
    <col min="5125" max="5125" width="37.90625" style="1" customWidth="1"/>
    <col min="5126" max="5126" width="20.08984375" style="1" customWidth="1"/>
    <col min="5127" max="5376" width="11.54296875" style="1"/>
    <col min="5377" max="5377" width="13.453125" style="1" customWidth="1"/>
    <col min="5378" max="5378" width="45" style="1" customWidth="1"/>
    <col min="5379" max="5379" width="31.1796875" style="1" customWidth="1"/>
    <col min="5380" max="5380" width="25.54296875" style="1" customWidth="1"/>
    <col min="5381" max="5381" width="37.90625" style="1" customWidth="1"/>
    <col min="5382" max="5382" width="20.08984375" style="1" customWidth="1"/>
    <col min="5383" max="5632" width="11.54296875" style="1"/>
    <col min="5633" max="5633" width="13.453125" style="1" customWidth="1"/>
    <col min="5634" max="5634" width="45" style="1" customWidth="1"/>
    <col min="5635" max="5635" width="31.1796875" style="1" customWidth="1"/>
    <col min="5636" max="5636" width="25.54296875" style="1" customWidth="1"/>
    <col min="5637" max="5637" width="37.90625" style="1" customWidth="1"/>
    <col min="5638" max="5638" width="20.08984375" style="1" customWidth="1"/>
    <col min="5639" max="5888" width="11.54296875" style="1"/>
    <col min="5889" max="5889" width="13.453125" style="1" customWidth="1"/>
    <col min="5890" max="5890" width="45" style="1" customWidth="1"/>
    <col min="5891" max="5891" width="31.1796875" style="1" customWidth="1"/>
    <col min="5892" max="5892" width="25.54296875" style="1" customWidth="1"/>
    <col min="5893" max="5893" width="37.90625" style="1" customWidth="1"/>
    <col min="5894" max="5894" width="20.08984375" style="1" customWidth="1"/>
    <col min="5895" max="6144" width="11.54296875" style="1"/>
    <col min="6145" max="6145" width="13.453125" style="1" customWidth="1"/>
    <col min="6146" max="6146" width="45" style="1" customWidth="1"/>
    <col min="6147" max="6147" width="31.1796875" style="1" customWidth="1"/>
    <col min="6148" max="6148" width="25.54296875" style="1" customWidth="1"/>
    <col min="6149" max="6149" width="37.90625" style="1" customWidth="1"/>
    <col min="6150" max="6150" width="20.08984375" style="1" customWidth="1"/>
    <col min="6151" max="6400" width="11.54296875" style="1"/>
    <col min="6401" max="6401" width="13.453125" style="1" customWidth="1"/>
    <col min="6402" max="6402" width="45" style="1" customWidth="1"/>
    <col min="6403" max="6403" width="31.1796875" style="1" customWidth="1"/>
    <col min="6404" max="6404" width="25.54296875" style="1" customWidth="1"/>
    <col min="6405" max="6405" width="37.90625" style="1" customWidth="1"/>
    <col min="6406" max="6406" width="20.08984375" style="1" customWidth="1"/>
    <col min="6407" max="6656" width="11.54296875" style="1"/>
    <col min="6657" max="6657" width="13.453125" style="1" customWidth="1"/>
    <col min="6658" max="6658" width="45" style="1" customWidth="1"/>
    <col min="6659" max="6659" width="31.1796875" style="1" customWidth="1"/>
    <col min="6660" max="6660" width="25.54296875" style="1" customWidth="1"/>
    <col min="6661" max="6661" width="37.90625" style="1" customWidth="1"/>
    <col min="6662" max="6662" width="20.08984375" style="1" customWidth="1"/>
    <col min="6663" max="6912" width="11.54296875" style="1"/>
    <col min="6913" max="6913" width="13.453125" style="1" customWidth="1"/>
    <col min="6914" max="6914" width="45" style="1" customWidth="1"/>
    <col min="6915" max="6915" width="31.1796875" style="1" customWidth="1"/>
    <col min="6916" max="6916" width="25.54296875" style="1" customWidth="1"/>
    <col min="6917" max="6917" width="37.90625" style="1" customWidth="1"/>
    <col min="6918" max="6918" width="20.08984375" style="1" customWidth="1"/>
    <col min="6919" max="7168" width="11.54296875" style="1"/>
    <col min="7169" max="7169" width="13.453125" style="1" customWidth="1"/>
    <col min="7170" max="7170" width="45" style="1" customWidth="1"/>
    <col min="7171" max="7171" width="31.1796875" style="1" customWidth="1"/>
    <col min="7172" max="7172" width="25.54296875" style="1" customWidth="1"/>
    <col min="7173" max="7173" width="37.90625" style="1" customWidth="1"/>
    <col min="7174" max="7174" width="20.08984375" style="1" customWidth="1"/>
    <col min="7175" max="7424" width="11.54296875" style="1"/>
    <col min="7425" max="7425" width="13.453125" style="1" customWidth="1"/>
    <col min="7426" max="7426" width="45" style="1" customWidth="1"/>
    <col min="7427" max="7427" width="31.1796875" style="1" customWidth="1"/>
    <col min="7428" max="7428" width="25.54296875" style="1" customWidth="1"/>
    <col min="7429" max="7429" width="37.90625" style="1" customWidth="1"/>
    <col min="7430" max="7430" width="20.08984375" style="1" customWidth="1"/>
    <col min="7431" max="7680" width="11.54296875" style="1"/>
    <col min="7681" max="7681" width="13.453125" style="1" customWidth="1"/>
    <col min="7682" max="7682" width="45" style="1" customWidth="1"/>
    <col min="7683" max="7683" width="31.1796875" style="1" customWidth="1"/>
    <col min="7684" max="7684" width="25.54296875" style="1" customWidth="1"/>
    <col min="7685" max="7685" width="37.90625" style="1" customWidth="1"/>
    <col min="7686" max="7686" width="20.08984375" style="1" customWidth="1"/>
    <col min="7687" max="7936" width="11.54296875" style="1"/>
    <col min="7937" max="7937" width="13.453125" style="1" customWidth="1"/>
    <col min="7938" max="7938" width="45" style="1" customWidth="1"/>
    <col min="7939" max="7939" width="31.1796875" style="1" customWidth="1"/>
    <col min="7940" max="7940" width="25.54296875" style="1" customWidth="1"/>
    <col min="7941" max="7941" width="37.90625" style="1" customWidth="1"/>
    <col min="7942" max="7942" width="20.08984375" style="1" customWidth="1"/>
    <col min="7943" max="8192" width="11.54296875" style="1"/>
    <col min="8193" max="8193" width="13.453125" style="1" customWidth="1"/>
    <col min="8194" max="8194" width="45" style="1" customWidth="1"/>
    <col min="8195" max="8195" width="31.1796875" style="1" customWidth="1"/>
    <col min="8196" max="8196" width="25.54296875" style="1" customWidth="1"/>
    <col min="8197" max="8197" width="37.90625" style="1" customWidth="1"/>
    <col min="8198" max="8198" width="20.08984375" style="1" customWidth="1"/>
    <col min="8199" max="8448" width="11.54296875" style="1"/>
    <col min="8449" max="8449" width="13.453125" style="1" customWidth="1"/>
    <col min="8450" max="8450" width="45" style="1" customWidth="1"/>
    <col min="8451" max="8451" width="31.1796875" style="1" customWidth="1"/>
    <col min="8452" max="8452" width="25.54296875" style="1" customWidth="1"/>
    <col min="8453" max="8453" width="37.90625" style="1" customWidth="1"/>
    <col min="8454" max="8454" width="20.08984375" style="1" customWidth="1"/>
    <col min="8455" max="8704" width="11.54296875" style="1"/>
    <col min="8705" max="8705" width="13.453125" style="1" customWidth="1"/>
    <col min="8706" max="8706" width="45" style="1" customWidth="1"/>
    <col min="8707" max="8707" width="31.1796875" style="1" customWidth="1"/>
    <col min="8708" max="8708" width="25.54296875" style="1" customWidth="1"/>
    <col min="8709" max="8709" width="37.90625" style="1" customWidth="1"/>
    <col min="8710" max="8710" width="20.08984375" style="1" customWidth="1"/>
    <col min="8711" max="8960" width="11.54296875" style="1"/>
    <col min="8961" max="8961" width="13.453125" style="1" customWidth="1"/>
    <col min="8962" max="8962" width="45" style="1" customWidth="1"/>
    <col min="8963" max="8963" width="31.1796875" style="1" customWidth="1"/>
    <col min="8964" max="8964" width="25.54296875" style="1" customWidth="1"/>
    <col min="8965" max="8965" width="37.90625" style="1" customWidth="1"/>
    <col min="8966" max="8966" width="20.08984375" style="1" customWidth="1"/>
    <col min="8967" max="9216" width="11.54296875" style="1"/>
    <col min="9217" max="9217" width="13.453125" style="1" customWidth="1"/>
    <col min="9218" max="9218" width="45" style="1" customWidth="1"/>
    <col min="9219" max="9219" width="31.1796875" style="1" customWidth="1"/>
    <col min="9220" max="9220" width="25.54296875" style="1" customWidth="1"/>
    <col min="9221" max="9221" width="37.90625" style="1" customWidth="1"/>
    <col min="9222" max="9222" width="20.08984375" style="1" customWidth="1"/>
    <col min="9223" max="9472" width="11.54296875" style="1"/>
    <col min="9473" max="9473" width="13.453125" style="1" customWidth="1"/>
    <col min="9474" max="9474" width="45" style="1" customWidth="1"/>
    <col min="9475" max="9475" width="31.1796875" style="1" customWidth="1"/>
    <col min="9476" max="9476" width="25.54296875" style="1" customWidth="1"/>
    <col min="9477" max="9477" width="37.90625" style="1" customWidth="1"/>
    <col min="9478" max="9478" width="20.08984375" style="1" customWidth="1"/>
    <col min="9479" max="9728" width="11.54296875" style="1"/>
    <col min="9729" max="9729" width="13.453125" style="1" customWidth="1"/>
    <col min="9730" max="9730" width="45" style="1" customWidth="1"/>
    <col min="9731" max="9731" width="31.1796875" style="1" customWidth="1"/>
    <col min="9732" max="9732" width="25.54296875" style="1" customWidth="1"/>
    <col min="9733" max="9733" width="37.90625" style="1" customWidth="1"/>
    <col min="9734" max="9734" width="20.08984375" style="1" customWidth="1"/>
    <col min="9735" max="9984" width="11.54296875" style="1"/>
    <col min="9985" max="9985" width="13.453125" style="1" customWidth="1"/>
    <col min="9986" max="9986" width="45" style="1" customWidth="1"/>
    <col min="9987" max="9987" width="31.1796875" style="1" customWidth="1"/>
    <col min="9988" max="9988" width="25.54296875" style="1" customWidth="1"/>
    <col min="9989" max="9989" width="37.90625" style="1" customWidth="1"/>
    <col min="9990" max="9990" width="20.08984375" style="1" customWidth="1"/>
    <col min="9991" max="10240" width="11.54296875" style="1"/>
    <col min="10241" max="10241" width="13.453125" style="1" customWidth="1"/>
    <col min="10242" max="10242" width="45" style="1" customWidth="1"/>
    <col min="10243" max="10243" width="31.1796875" style="1" customWidth="1"/>
    <col min="10244" max="10244" width="25.54296875" style="1" customWidth="1"/>
    <col min="10245" max="10245" width="37.90625" style="1" customWidth="1"/>
    <col min="10246" max="10246" width="20.08984375" style="1" customWidth="1"/>
    <col min="10247" max="10496" width="11.54296875" style="1"/>
    <col min="10497" max="10497" width="13.453125" style="1" customWidth="1"/>
    <col min="10498" max="10498" width="45" style="1" customWidth="1"/>
    <col min="10499" max="10499" width="31.1796875" style="1" customWidth="1"/>
    <col min="10500" max="10500" width="25.54296875" style="1" customWidth="1"/>
    <col min="10501" max="10501" width="37.90625" style="1" customWidth="1"/>
    <col min="10502" max="10502" width="20.08984375" style="1" customWidth="1"/>
    <col min="10503" max="10752" width="11.54296875" style="1"/>
    <col min="10753" max="10753" width="13.453125" style="1" customWidth="1"/>
    <col min="10754" max="10754" width="45" style="1" customWidth="1"/>
    <col min="10755" max="10755" width="31.1796875" style="1" customWidth="1"/>
    <col min="10756" max="10756" width="25.54296875" style="1" customWidth="1"/>
    <col min="10757" max="10757" width="37.90625" style="1" customWidth="1"/>
    <col min="10758" max="10758" width="20.08984375" style="1" customWidth="1"/>
    <col min="10759" max="11008" width="11.54296875" style="1"/>
    <col min="11009" max="11009" width="13.453125" style="1" customWidth="1"/>
    <col min="11010" max="11010" width="45" style="1" customWidth="1"/>
    <col min="11011" max="11011" width="31.1796875" style="1" customWidth="1"/>
    <col min="11012" max="11012" width="25.54296875" style="1" customWidth="1"/>
    <col min="11013" max="11013" width="37.90625" style="1" customWidth="1"/>
    <col min="11014" max="11014" width="20.08984375" style="1" customWidth="1"/>
    <col min="11015" max="11264" width="11.54296875" style="1"/>
    <col min="11265" max="11265" width="13.453125" style="1" customWidth="1"/>
    <col min="11266" max="11266" width="45" style="1" customWidth="1"/>
    <col min="11267" max="11267" width="31.1796875" style="1" customWidth="1"/>
    <col min="11268" max="11268" width="25.54296875" style="1" customWidth="1"/>
    <col min="11269" max="11269" width="37.90625" style="1" customWidth="1"/>
    <col min="11270" max="11270" width="20.08984375" style="1" customWidth="1"/>
    <col min="11271" max="11520" width="11.54296875" style="1"/>
    <col min="11521" max="11521" width="13.453125" style="1" customWidth="1"/>
    <col min="11522" max="11522" width="45" style="1" customWidth="1"/>
    <col min="11523" max="11523" width="31.1796875" style="1" customWidth="1"/>
    <col min="11524" max="11524" width="25.54296875" style="1" customWidth="1"/>
    <col min="11525" max="11525" width="37.90625" style="1" customWidth="1"/>
    <col min="11526" max="11526" width="20.08984375" style="1" customWidth="1"/>
    <col min="11527" max="11776" width="11.54296875" style="1"/>
    <col min="11777" max="11777" width="13.453125" style="1" customWidth="1"/>
    <col min="11778" max="11778" width="45" style="1" customWidth="1"/>
    <col min="11779" max="11779" width="31.1796875" style="1" customWidth="1"/>
    <col min="11780" max="11780" width="25.54296875" style="1" customWidth="1"/>
    <col min="11781" max="11781" width="37.90625" style="1" customWidth="1"/>
    <col min="11782" max="11782" width="20.08984375" style="1" customWidth="1"/>
    <col min="11783" max="12032" width="11.54296875" style="1"/>
    <col min="12033" max="12033" width="13.453125" style="1" customWidth="1"/>
    <col min="12034" max="12034" width="45" style="1" customWidth="1"/>
    <col min="12035" max="12035" width="31.1796875" style="1" customWidth="1"/>
    <col min="12036" max="12036" width="25.54296875" style="1" customWidth="1"/>
    <col min="12037" max="12037" width="37.90625" style="1" customWidth="1"/>
    <col min="12038" max="12038" width="20.08984375" style="1" customWidth="1"/>
    <col min="12039" max="12288" width="11.54296875" style="1"/>
    <col min="12289" max="12289" width="13.453125" style="1" customWidth="1"/>
    <col min="12290" max="12290" width="45" style="1" customWidth="1"/>
    <col min="12291" max="12291" width="31.1796875" style="1" customWidth="1"/>
    <col min="12292" max="12292" width="25.54296875" style="1" customWidth="1"/>
    <col min="12293" max="12293" width="37.90625" style="1" customWidth="1"/>
    <col min="12294" max="12294" width="20.08984375" style="1" customWidth="1"/>
    <col min="12295" max="12544" width="11.54296875" style="1"/>
    <col min="12545" max="12545" width="13.453125" style="1" customWidth="1"/>
    <col min="12546" max="12546" width="45" style="1" customWidth="1"/>
    <col min="12547" max="12547" width="31.1796875" style="1" customWidth="1"/>
    <col min="12548" max="12548" width="25.54296875" style="1" customWidth="1"/>
    <col min="12549" max="12549" width="37.90625" style="1" customWidth="1"/>
    <col min="12550" max="12550" width="20.08984375" style="1" customWidth="1"/>
    <col min="12551" max="12800" width="11.54296875" style="1"/>
    <col min="12801" max="12801" width="13.453125" style="1" customWidth="1"/>
    <col min="12802" max="12802" width="45" style="1" customWidth="1"/>
    <col min="12803" max="12803" width="31.1796875" style="1" customWidth="1"/>
    <col min="12804" max="12804" width="25.54296875" style="1" customWidth="1"/>
    <col min="12805" max="12805" width="37.90625" style="1" customWidth="1"/>
    <col min="12806" max="12806" width="20.08984375" style="1" customWidth="1"/>
    <col min="12807" max="13056" width="11.54296875" style="1"/>
    <col min="13057" max="13057" width="13.453125" style="1" customWidth="1"/>
    <col min="13058" max="13058" width="45" style="1" customWidth="1"/>
    <col min="13059" max="13059" width="31.1796875" style="1" customWidth="1"/>
    <col min="13060" max="13060" width="25.54296875" style="1" customWidth="1"/>
    <col min="13061" max="13061" width="37.90625" style="1" customWidth="1"/>
    <col min="13062" max="13062" width="20.08984375" style="1" customWidth="1"/>
    <col min="13063" max="13312" width="11.54296875" style="1"/>
    <col min="13313" max="13313" width="13.453125" style="1" customWidth="1"/>
    <col min="13314" max="13314" width="45" style="1" customWidth="1"/>
    <col min="13315" max="13315" width="31.1796875" style="1" customWidth="1"/>
    <col min="13316" max="13316" width="25.54296875" style="1" customWidth="1"/>
    <col min="13317" max="13317" width="37.90625" style="1" customWidth="1"/>
    <col min="13318" max="13318" width="20.08984375" style="1" customWidth="1"/>
    <col min="13319" max="13568" width="11.54296875" style="1"/>
    <col min="13569" max="13569" width="13.453125" style="1" customWidth="1"/>
    <col min="13570" max="13570" width="45" style="1" customWidth="1"/>
    <col min="13571" max="13571" width="31.1796875" style="1" customWidth="1"/>
    <col min="13572" max="13572" width="25.54296875" style="1" customWidth="1"/>
    <col min="13573" max="13573" width="37.90625" style="1" customWidth="1"/>
    <col min="13574" max="13574" width="20.08984375" style="1" customWidth="1"/>
    <col min="13575" max="13824" width="11.54296875" style="1"/>
    <col min="13825" max="13825" width="13.453125" style="1" customWidth="1"/>
    <col min="13826" max="13826" width="45" style="1" customWidth="1"/>
    <col min="13827" max="13827" width="31.1796875" style="1" customWidth="1"/>
    <col min="13828" max="13828" width="25.54296875" style="1" customWidth="1"/>
    <col min="13829" max="13829" width="37.90625" style="1" customWidth="1"/>
    <col min="13830" max="13830" width="20.08984375" style="1" customWidth="1"/>
    <col min="13831" max="14080" width="11.54296875" style="1"/>
    <col min="14081" max="14081" width="13.453125" style="1" customWidth="1"/>
    <col min="14082" max="14082" width="45" style="1" customWidth="1"/>
    <col min="14083" max="14083" width="31.1796875" style="1" customWidth="1"/>
    <col min="14084" max="14084" width="25.54296875" style="1" customWidth="1"/>
    <col min="14085" max="14085" width="37.90625" style="1" customWidth="1"/>
    <col min="14086" max="14086" width="20.08984375" style="1" customWidth="1"/>
    <col min="14087" max="14336" width="11.54296875" style="1"/>
    <col min="14337" max="14337" width="13.453125" style="1" customWidth="1"/>
    <col min="14338" max="14338" width="45" style="1" customWidth="1"/>
    <col min="14339" max="14339" width="31.1796875" style="1" customWidth="1"/>
    <col min="14340" max="14340" width="25.54296875" style="1" customWidth="1"/>
    <col min="14341" max="14341" width="37.90625" style="1" customWidth="1"/>
    <col min="14342" max="14342" width="20.08984375" style="1" customWidth="1"/>
    <col min="14343" max="14592" width="11.54296875" style="1"/>
    <col min="14593" max="14593" width="13.453125" style="1" customWidth="1"/>
    <col min="14594" max="14594" width="45" style="1" customWidth="1"/>
    <col min="14595" max="14595" width="31.1796875" style="1" customWidth="1"/>
    <col min="14596" max="14596" width="25.54296875" style="1" customWidth="1"/>
    <col min="14597" max="14597" width="37.90625" style="1" customWidth="1"/>
    <col min="14598" max="14598" width="20.08984375" style="1" customWidth="1"/>
    <col min="14599" max="14848" width="11.54296875" style="1"/>
    <col min="14849" max="14849" width="13.453125" style="1" customWidth="1"/>
    <col min="14850" max="14850" width="45" style="1" customWidth="1"/>
    <col min="14851" max="14851" width="31.1796875" style="1" customWidth="1"/>
    <col min="14852" max="14852" width="25.54296875" style="1" customWidth="1"/>
    <col min="14853" max="14853" width="37.90625" style="1" customWidth="1"/>
    <col min="14854" max="14854" width="20.08984375" style="1" customWidth="1"/>
    <col min="14855" max="15104" width="11.54296875" style="1"/>
    <col min="15105" max="15105" width="13.453125" style="1" customWidth="1"/>
    <col min="15106" max="15106" width="45" style="1" customWidth="1"/>
    <col min="15107" max="15107" width="31.1796875" style="1" customWidth="1"/>
    <col min="15108" max="15108" width="25.54296875" style="1" customWidth="1"/>
    <col min="15109" max="15109" width="37.90625" style="1" customWidth="1"/>
    <col min="15110" max="15110" width="20.08984375" style="1" customWidth="1"/>
    <col min="15111" max="15360" width="11.54296875" style="1"/>
    <col min="15361" max="15361" width="13.453125" style="1" customWidth="1"/>
    <col min="15362" max="15362" width="45" style="1" customWidth="1"/>
    <col min="15363" max="15363" width="31.1796875" style="1" customWidth="1"/>
    <col min="15364" max="15364" width="25.54296875" style="1" customWidth="1"/>
    <col min="15365" max="15365" width="37.90625" style="1" customWidth="1"/>
    <col min="15366" max="15366" width="20.08984375" style="1" customWidth="1"/>
    <col min="15367" max="15616" width="11.54296875" style="1"/>
    <col min="15617" max="15617" width="13.453125" style="1" customWidth="1"/>
    <col min="15618" max="15618" width="45" style="1" customWidth="1"/>
    <col min="15619" max="15619" width="31.1796875" style="1" customWidth="1"/>
    <col min="15620" max="15620" width="25.54296875" style="1" customWidth="1"/>
    <col min="15621" max="15621" width="37.90625" style="1" customWidth="1"/>
    <col min="15622" max="15622" width="20.08984375" style="1" customWidth="1"/>
    <col min="15623" max="15872" width="11.54296875" style="1"/>
    <col min="15873" max="15873" width="13.453125" style="1" customWidth="1"/>
    <col min="15874" max="15874" width="45" style="1" customWidth="1"/>
    <col min="15875" max="15875" width="31.1796875" style="1" customWidth="1"/>
    <col min="15876" max="15876" width="25.54296875" style="1" customWidth="1"/>
    <col min="15877" max="15877" width="37.90625" style="1" customWidth="1"/>
    <col min="15878" max="15878" width="20.08984375" style="1" customWidth="1"/>
    <col min="15879" max="16128" width="11.54296875" style="1"/>
    <col min="16129" max="16129" width="13.453125" style="1" customWidth="1"/>
    <col min="16130" max="16130" width="45" style="1" customWidth="1"/>
    <col min="16131" max="16131" width="31.1796875" style="1" customWidth="1"/>
    <col min="16132" max="16132" width="25.54296875" style="1" customWidth="1"/>
    <col min="16133" max="16133" width="37.90625" style="1" customWidth="1"/>
    <col min="16134" max="16134" width="20.08984375" style="1" customWidth="1"/>
    <col min="16135" max="16384" width="11.54296875" style="1"/>
  </cols>
  <sheetData>
    <row r="1" spans="1:6" ht="14" x14ac:dyDescent="0.25">
      <c r="A1" s="68" t="s">
        <v>24</v>
      </c>
      <c r="B1" s="69"/>
      <c r="C1" s="69"/>
      <c r="D1" s="70"/>
    </row>
    <row r="2" spans="1:6" ht="14" x14ac:dyDescent="0.25">
      <c r="A2" s="71" t="s">
        <v>25</v>
      </c>
      <c r="B2" s="72"/>
      <c r="C2" s="72"/>
      <c r="D2" s="73"/>
    </row>
    <row r="3" spans="1:6" ht="14.5" thickBot="1" x14ac:dyDescent="0.3">
      <c r="A3" s="74" t="s">
        <v>5</v>
      </c>
      <c r="B3" s="75"/>
      <c r="C3" s="76"/>
      <c r="D3" s="77"/>
    </row>
    <row r="4" spans="1:6" ht="66" customHeight="1" x14ac:dyDescent="0.25">
      <c r="A4" s="57" t="s">
        <v>0</v>
      </c>
      <c r="B4" s="58"/>
      <c r="C4" s="58"/>
      <c r="D4" s="59"/>
      <c r="E4" s="2"/>
    </row>
    <row r="5" spans="1:6" ht="58.75" customHeight="1" x14ac:dyDescent="0.25">
      <c r="A5" s="57" t="s">
        <v>26</v>
      </c>
      <c r="B5" s="78"/>
      <c r="C5" s="58"/>
      <c r="D5" s="59"/>
      <c r="E5" s="79"/>
      <c r="F5" s="79"/>
    </row>
    <row r="6" spans="1:6" ht="36.65" customHeight="1" x14ac:dyDescent="0.25">
      <c r="A6" s="80" t="s">
        <v>27</v>
      </c>
      <c r="B6" s="78"/>
      <c r="C6" s="81"/>
      <c r="D6" s="82"/>
    </row>
    <row r="7" spans="1:6" ht="126.65" customHeight="1" x14ac:dyDescent="0.25">
      <c r="A7" s="57" t="s">
        <v>28</v>
      </c>
      <c r="B7" s="58"/>
      <c r="C7" s="58"/>
      <c r="D7" s="59"/>
    </row>
    <row r="8" spans="1:6" ht="18.649999999999999" customHeight="1" x14ac:dyDescent="0.25">
      <c r="A8" s="80" t="s">
        <v>29</v>
      </c>
      <c r="B8" s="81"/>
      <c r="C8" s="81"/>
      <c r="D8" s="82"/>
    </row>
    <row r="9" spans="1:6" ht="60.65" customHeight="1" x14ac:dyDescent="0.25">
      <c r="A9" s="57" t="s">
        <v>4</v>
      </c>
      <c r="B9" s="58"/>
      <c r="C9" s="58"/>
      <c r="D9" s="59"/>
    </row>
    <row r="10" spans="1:6" ht="57.65" customHeight="1" x14ac:dyDescent="0.25">
      <c r="A10" s="57" t="s">
        <v>30</v>
      </c>
      <c r="B10" s="58"/>
      <c r="C10" s="58"/>
      <c r="D10" s="59"/>
      <c r="E10" s="67"/>
      <c r="F10" s="67"/>
    </row>
    <row r="11" spans="1:6" ht="56.4" customHeight="1" x14ac:dyDescent="0.25">
      <c r="A11" s="57" t="s">
        <v>1</v>
      </c>
      <c r="B11" s="58"/>
      <c r="C11" s="58"/>
      <c r="D11" s="59"/>
      <c r="E11" s="60"/>
      <c r="F11" s="60"/>
    </row>
    <row r="12" spans="1:6" ht="69" customHeight="1" x14ac:dyDescent="0.25">
      <c r="A12" s="51" t="s">
        <v>31</v>
      </c>
      <c r="B12" s="52"/>
      <c r="C12" s="52"/>
      <c r="D12" s="53"/>
      <c r="E12" s="26"/>
    </row>
    <row r="13" spans="1:6" ht="37.75" customHeight="1" x14ac:dyDescent="0.25">
      <c r="A13" s="61" t="s">
        <v>32</v>
      </c>
      <c r="B13" s="62"/>
      <c r="C13" s="62"/>
      <c r="D13" s="63"/>
    </row>
    <row r="14" spans="1:6" ht="34.25" customHeight="1" x14ac:dyDescent="0.25">
      <c r="A14" s="64" t="s">
        <v>2</v>
      </c>
      <c r="B14" s="65"/>
      <c r="C14" s="65"/>
      <c r="D14" s="66"/>
    </row>
    <row r="15" spans="1:6" ht="55.75" customHeight="1" x14ac:dyDescent="0.25">
      <c r="A15" s="64" t="s">
        <v>33</v>
      </c>
      <c r="B15" s="65"/>
      <c r="C15" s="65"/>
      <c r="D15" s="66"/>
    </row>
    <row r="16" spans="1:6" ht="52.25" customHeight="1" x14ac:dyDescent="0.25">
      <c r="A16" s="51" t="s">
        <v>34</v>
      </c>
      <c r="B16" s="52"/>
      <c r="C16" s="52"/>
      <c r="D16" s="53"/>
    </row>
    <row r="17" spans="1:4" ht="62.4" customHeight="1" thickBot="1" x14ac:dyDescent="0.3">
      <c r="A17" s="54" t="s">
        <v>35</v>
      </c>
      <c r="B17" s="55"/>
      <c r="C17" s="55"/>
      <c r="D17" s="56"/>
    </row>
  </sheetData>
  <mergeCells count="20">
    <mergeCell ref="E10:F10"/>
    <mergeCell ref="A1:D1"/>
    <mergeCell ref="A2:D2"/>
    <mergeCell ref="A3:D3"/>
    <mergeCell ref="A4:D4"/>
    <mergeCell ref="A5:D5"/>
    <mergeCell ref="E5:F5"/>
    <mergeCell ref="A6:D6"/>
    <mergeCell ref="A7:D7"/>
    <mergeCell ref="A8:D8"/>
    <mergeCell ref="A9:D9"/>
    <mergeCell ref="A10:D10"/>
    <mergeCell ref="A16:D16"/>
    <mergeCell ref="A17:D17"/>
    <mergeCell ref="A11:D11"/>
    <mergeCell ref="E11:F11"/>
    <mergeCell ref="A12:D12"/>
    <mergeCell ref="A13:D13"/>
    <mergeCell ref="A14:D14"/>
    <mergeCell ref="A15:D15"/>
  </mergeCells>
  <pageMargins left="0.7" right="0.7" top="0.75" bottom="0.75" header="0.3" footer="0.3"/>
  <headerFooter>
    <oddFooter>&amp;C_x000D_&amp;1#&amp;"Aptos"&amp;10&amp;K000000 DOCUMENTO DE 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C351E-F02A-46DF-9A84-640594312FF5}">
  <dimension ref="A1:J9"/>
  <sheetViews>
    <sheetView showGridLines="0" workbookViewId="0">
      <selection activeCell="E9" sqref="E9"/>
    </sheetView>
  </sheetViews>
  <sheetFormatPr baseColWidth="10" defaultColWidth="10.1796875" defaultRowHeight="69.650000000000006" customHeight="1" x14ac:dyDescent="0.25"/>
  <cols>
    <col min="1" max="1" width="53.1796875" style="35" customWidth="1"/>
    <col min="2" max="2" width="17.08984375" style="35" hidden="1" customWidth="1"/>
    <col min="3" max="3" width="17.08984375" style="35" customWidth="1"/>
    <col min="4" max="4" width="28.453125" style="35" customWidth="1"/>
    <col min="5" max="5" width="13.54296875" style="35" customWidth="1"/>
    <col min="6" max="6" width="27.90625" style="35" customWidth="1"/>
    <col min="7" max="7" width="13.36328125" style="35" customWidth="1"/>
    <col min="8" max="8" width="6.54296875" style="35" customWidth="1"/>
    <col min="9" max="9" width="10.1796875" style="35" hidden="1" customWidth="1"/>
    <col min="10" max="10" width="0" style="35" hidden="1" customWidth="1"/>
    <col min="11" max="16384" width="10.1796875" style="35"/>
  </cols>
  <sheetData>
    <row r="1" spans="1:10" ht="28.75" customHeight="1" x14ac:dyDescent="0.25">
      <c r="A1" s="90" t="s">
        <v>42</v>
      </c>
      <c r="B1" s="90"/>
      <c r="C1" s="90"/>
      <c r="D1" s="90"/>
    </row>
    <row r="2" spans="1:10" ht="18.649999999999999" customHeight="1" x14ac:dyDescent="0.25">
      <c r="A2" s="91"/>
      <c r="B2" s="92"/>
      <c r="C2" s="92"/>
      <c r="D2" s="93"/>
    </row>
    <row r="3" spans="1:10" ht="26.4" customHeight="1" x14ac:dyDescent="0.25">
      <c r="A3" s="94" t="s">
        <v>43</v>
      </c>
      <c r="B3" s="94"/>
      <c r="C3" s="94"/>
      <c r="D3" s="94"/>
    </row>
    <row r="4" spans="1:10" ht="30" customHeight="1" x14ac:dyDescent="0.25">
      <c r="A4" s="33" t="s">
        <v>3</v>
      </c>
      <c r="B4" s="33" t="s">
        <v>36</v>
      </c>
      <c r="C4" s="33" t="s">
        <v>36</v>
      </c>
      <c r="D4" s="31" t="s">
        <v>37</v>
      </c>
      <c r="E4" s="31" t="s">
        <v>36</v>
      </c>
      <c r="F4" s="32" t="s">
        <v>39</v>
      </c>
      <c r="G4" s="32" t="s">
        <v>36</v>
      </c>
    </row>
    <row r="5" spans="1:10" ht="34.75" customHeight="1" x14ac:dyDescent="0.25">
      <c r="A5" s="36" t="s">
        <v>44</v>
      </c>
      <c r="B5" s="85">
        <v>27</v>
      </c>
      <c r="C5" s="85">
        <f>+J5</f>
        <v>200</v>
      </c>
      <c r="D5" s="88" t="s">
        <v>48</v>
      </c>
      <c r="E5" s="86">
        <f>1692*C5/2000</f>
        <v>169.2</v>
      </c>
      <c r="F5" s="88" t="s">
        <v>50</v>
      </c>
      <c r="G5" s="86">
        <v>200</v>
      </c>
      <c r="I5" s="83">
        <f>+B5/B9</f>
        <v>0.5</v>
      </c>
      <c r="J5" s="84">
        <f>+J9*I5</f>
        <v>200</v>
      </c>
    </row>
    <row r="6" spans="1:10" ht="69.650000000000006" customHeight="1" x14ac:dyDescent="0.25">
      <c r="A6" s="37" t="s">
        <v>45</v>
      </c>
      <c r="B6" s="85"/>
      <c r="C6" s="85"/>
      <c r="D6" s="89"/>
      <c r="E6" s="87"/>
      <c r="F6" s="89"/>
      <c r="G6" s="87"/>
      <c r="I6" s="83"/>
      <c r="J6" s="84"/>
    </row>
    <row r="7" spans="1:10" ht="46.25" customHeight="1" x14ac:dyDescent="0.25">
      <c r="A7" s="36" t="s">
        <v>46</v>
      </c>
      <c r="B7" s="85">
        <v>27</v>
      </c>
      <c r="C7" s="85">
        <f>+J7</f>
        <v>200</v>
      </c>
      <c r="D7" s="88" t="s">
        <v>49</v>
      </c>
      <c r="E7" s="86">
        <v>200</v>
      </c>
      <c r="F7" s="88" t="s">
        <v>50</v>
      </c>
      <c r="G7" s="86">
        <f>2000*C7/3666</f>
        <v>109.11074740861974</v>
      </c>
      <c r="I7" s="83">
        <f>+B7/B9</f>
        <v>0.5</v>
      </c>
      <c r="J7" s="84">
        <f>+J9*I7</f>
        <v>200</v>
      </c>
    </row>
    <row r="8" spans="1:10" ht="69.650000000000006" customHeight="1" x14ac:dyDescent="0.25">
      <c r="A8" s="37" t="s">
        <v>47</v>
      </c>
      <c r="B8" s="85"/>
      <c r="C8" s="85"/>
      <c r="D8" s="89"/>
      <c r="E8" s="87"/>
      <c r="F8" s="89"/>
      <c r="G8" s="87"/>
      <c r="I8" s="83"/>
      <c r="J8" s="84"/>
    </row>
    <row r="9" spans="1:10" ht="31.75" customHeight="1" x14ac:dyDescent="0.25">
      <c r="A9" s="38" t="s">
        <v>8</v>
      </c>
      <c r="B9" s="39">
        <f>SUM(B5:B8)</f>
        <v>54</v>
      </c>
      <c r="C9" s="39">
        <f>SUM(C5:C8)</f>
        <v>400</v>
      </c>
      <c r="D9" s="31" t="s">
        <v>8</v>
      </c>
      <c r="E9" s="41">
        <f>SUM(E5:E8)</f>
        <v>369.2</v>
      </c>
      <c r="F9" s="34" t="s">
        <v>8</v>
      </c>
      <c r="G9" s="40">
        <f>SUM(G5:G8)</f>
        <v>309.11074740861977</v>
      </c>
      <c r="J9" s="35">
        <v>400</v>
      </c>
    </row>
  </sheetData>
  <mergeCells count="19">
    <mergeCell ref="A1:D1"/>
    <mergeCell ref="A2:D2"/>
    <mergeCell ref="A3:D3"/>
    <mergeCell ref="C5:C6"/>
    <mergeCell ref="C7:C8"/>
    <mergeCell ref="D5:D6"/>
    <mergeCell ref="D7:D8"/>
    <mergeCell ref="I5:I6"/>
    <mergeCell ref="I7:I8"/>
    <mergeCell ref="J5:J6"/>
    <mergeCell ref="J7:J8"/>
    <mergeCell ref="B5:B6"/>
    <mergeCell ref="B7:B8"/>
    <mergeCell ref="E5:E6"/>
    <mergeCell ref="E7:E8"/>
    <mergeCell ref="F5:F6"/>
    <mergeCell ref="G5:G6"/>
    <mergeCell ref="F7:F8"/>
    <mergeCell ref="G7:G8"/>
  </mergeCells>
  <pageMargins left="0.7" right="0.7" top="0.75" bottom="0.75" header="0.3" footer="0.3"/>
  <headerFooter>
    <oddFooter>&amp;C_x000D_&amp;1#&amp;"Aptos"&amp;10&amp;K000000 DOCUMENTO DE 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431E-DB59-4CC3-A53C-976F377F3782}">
  <dimension ref="B1:H25"/>
  <sheetViews>
    <sheetView showGridLines="0" workbookViewId="0">
      <selection activeCell="E17" sqref="E17"/>
    </sheetView>
  </sheetViews>
  <sheetFormatPr baseColWidth="10" defaultRowHeight="12.5" x14ac:dyDescent="0.25"/>
  <cols>
    <col min="1" max="1" width="5.54296875" customWidth="1"/>
    <col min="2" max="2" width="2" customWidth="1"/>
    <col min="3" max="3" width="3.1796875" customWidth="1"/>
    <col min="4" max="4" width="42.1796875" bestFit="1" customWidth="1"/>
    <col min="5" max="5" width="15.36328125" bestFit="1" customWidth="1"/>
    <col min="6" max="6" width="9.54296875" bestFit="1" customWidth="1"/>
    <col min="7" max="7" width="17.08984375" customWidth="1"/>
    <col min="8" max="8" width="2" customWidth="1"/>
    <col min="9" max="9" width="12.81640625" customWidth="1"/>
    <col min="10" max="10" width="13.81640625" bestFit="1" customWidth="1"/>
    <col min="11" max="11" width="10.81640625" bestFit="1" customWidth="1"/>
  </cols>
  <sheetData>
    <row r="1" spans="2:8" ht="13" thickBot="1" x14ac:dyDescent="0.3"/>
    <row r="2" spans="2:8" ht="18" customHeight="1" x14ac:dyDescent="0.25">
      <c r="B2" s="103" t="s">
        <v>40</v>
      </c>
      <c r="C2" s="104"/>
      <c r="D2" s="104"/>
      <c r="E2" s="104"/>
      <c r="F2" s="104"/>
      <c r="G2" s="104"/>
      <c r="H2" s="105"/>
    </row>
    <row r="3" spans="2:8" ht="24" customHeight="1" x14ac:dyDescent="0.25">
      <c r="B3" s="100" t="s">
        <v>41</v>
      </c>
      <c r="C3" s="101"/>
      <c r="D3" s="101"/>
      <c r="E3" s="101"/>
      <c r="F3" s="101"/>
      <c r="G3" s="101"/>
      <c r="H3" s="102"/>
    </row>
    <row r="4" spans="2:8" ht="9" customHeight="1" x14ac:dyDescent="0.35">
      <c r="B4" s="3"/>
      <c r="C4" s="4"/>
      <c r="D4" s="4"/>
      <c r="E4" s="4"/>
      <c r="F4" s="4"/>
      <c r="G4" s="4"/>
      <c r="H4" s="5"/>
    </row>
    <row r="5" spans="2:8" ht="9.75" customHeight="1" x14ac:dyDescent="0.35">
      <c r="B5" s="3"/>
      <c r="C5" s="4"/>
      <c r="D5" s="4"/>
      <c r="E5" s="4"/>
      <c r="F5" s="4"/>
      <c r="G5" s="4"/>
      <c r="H5" s="5"/>
    </row>
    <row r="6" spans="2:8" ht="15.65" customHeight="1" x14ac:dyDescent="0.35">
      <c r="B6" s="3"/>
      <c r="C6" s="106" t="s">
        <v>9</v>
      </c>
      <c r="D6" s="106"/>
      <c r="H6" s="5"/>
    </row>
    <row r="7" spans="2:8" ht="15.5" x14ac:dyDescent="0.35">
      <c r="B7" s="3"/>
      <c r="C7" s="107" t="s">
        <v>15</v>
      </c>
      <c r="D7" s="107"/>
      <c r="H7" s="5"/>
    </row>
    <row r="8" spans="2:8" ht="15.5" x14ac:dyDescent="0.35">
      <c r="B8" s="3"/>
      <c r="C8" s="8"/>
      <c r="D8" s="8"/>
      <c r="E8" s="8"/>
      <c r="F8" s="8"/>
      <c r="G8" s="8"/>
      <c r="H8" s="5"/>
    </row>
    <row r="9" spans="2:8" ht="15.5" x14ac:dyDescent="0.35">
      <c r="B9" s="3"/>
      <c r="C9" s="97" t="s">
        <v>52</v>
      </c>
      <c r="D9" s="98"/>
      <c r="E9" s="98"/>
      <c r="F9" s="98"/>
      <c r="G9" s="99"/>
      <c r="H9" s="5"/>
    </row>
    <row r="10" spans="2:8" ht="15.5" x14ac:dyDescent="0.35">
      <c r="B10" s="3"/>
      <c r="C10" s="9"/>
      <c r="D10" s="10"/>
      <c r="E10" s="11"/>
      <c r="G10" s="11"/>
      <c r="H10" s="5"/>
    </row>
    <row r="11" spans="2:8" ht="15.5" x14ac:dyDescent="0.35">
      <c r="B11" s="3"/>
      <c r="C11" s="110" t="s">
        <v>10</v>
      </c>
      <c r="D11" s="110"/>
      <c r="E11" s="9"/>
      <c r="F11" s="108" t="str">
        <f>C7</f>
        <v>MENOR VALOR</v>
      </c>
      <c r="G11" s="108"/>
      <c r="H11" s="5"/>
    </row>
    <row r="12" spans="2:8" ht="15.5" x14ac:dyDescent="0.35">
      <c r="B12" s="3"/>
      <c r="C12" s="111">
        <v>46031580</v>
      </c>
      <c r="D12" s="111"/>
      <c r="E12" s="9"/>
      <c r="F12" s="109">
        <f>MIN(E16:E17)</f>
        <v>36595106</v>
      </c>
      <c r="G12" s="109"/>
      <c r="H12" s="5"/>
    </row>
    <row r="13" spans="2:8" ht="15.5" x14ac:dyDescent="0.35">
      <c r="B13" s="3"/>
      <c r="C13" s="11"/>
      <c r="D13" s="11"/>
      <c r="E13" s="11"/>
      <c r="F13" s="11"/>
      <c r="G13" s="11"/>
      <c r="H13" s="5"/>
    </row>
    <row r="14" spans="2:8" ht="15.5" x14ac:dyDescent="0.35">
      <c r="B14" s="3"/>
      <c r="C14" s="97" t="s">
        <v>11</v>
      </c>
      <c r="D14" s="98"/>
      <c r="E14" s="98"/>
      <c r="F14" s="98"/>
      <c r="G14" s="99"/>
      <c r="H14" s="5"/>
    </row>
    <row r="15" spans="2:8" ht="31" x14ac:dyDescent="0.35">
      <c r="B15" s="3"/>
      <c r="C15" s="12" t="s">
        <v>12</v>
      </c>
      <c r="D15" s="19" t="s">
        <v>13</v>
      </c>
      <c r="E15" s="7" t="s">
        <v>6</v>
      </c>
      <c r="F15" s="7" t="s">
        <v>14</v>
      </c>
      <c r="G15" s="6" t="s">
        <v>7</v>
      </c>
      <c r="H15" s="5"/>
    </row>
    <row r="16" spans="2:8" ht="15.5" x14ac:dyDescent="0.35">
      <c r="B16" s="3"/>
      <c r="C16" s="13">
        <v>1</v>
      </c>
      <c r="D16" s="20" t="s">
        <v>37</v>
      </c>
      <c r="E16" s="42">
        <v>36829867</v>
      </c>
      <c r="F16" s="95">
        <v>427.5</v>
      </c>
      <c r="G16" s="14">
        <f>+F12*F16/E16</f>
        <v>424.77502878302545</v>
      </c>
      <c r="H16" s="5"/>
    </row>
    <row r="17" spans="2:8" ht="15.5" x14ac:dyDescent="0.35">
      <c r="B17" s="3"/>
      <c r="C17" s="13">
        <v>1</v>
      </c>
      <c r="D17" s="20" t="s">
        <v>51</v>
      </c>
      <c r="E17" s="42">
        <v>36595106</v>
      </c>
      <c r="F17" s="96"/>
      <c r="G17" s="14">
        <f>+F12*F16/E17</f>
        <v>427.5</v>
      </c>
      <c r="H17" s="5"/>
    </row>
    <row r="18" spans="2:8" ht="16" thickBot="1" x14ac:dyDescent="0.4">
      <c r="B18" s="15"/>
      <c r="C18" s="16"/>
      <c r="D18" s="16"/>
      <c r="E18" s="16"/>
      <c r="F18" s="16"/>
      <c r="G18" s="16"/>
      <c r="H18" s="17"/>
    </row>
    <row r="21" spans="2:8" ht="12.75" customHeight="1" x14ac:dyDescent="0.25"/>
    <row r="24" spans="2:8" x14ac:dyDescent="0.25">
      <c r="G24" s="18"/>
    </row>
    <row r="25" spans="2:8" x14ac:dyDescent="0.25">
      <c r="G25" s="18"/>
    </row>
  </sheetData>
  <mergeCells count="11">
    <mergeCell ref="F16:F17"/>
    <mergeCell ref="C9:G9"/>
    <mergeCell ref="B3:H3"/>
    <mergeCell ref="B2:H2"/>
    <mergeCell ref="C6:D6"/>
    <mergeCell ref="C7:D7"/>
    <mergeCell ref="F11:G11"/>
    <mergeCell ref="F12:G12"/>
    <mergeCell ref="C11:D11"/>
    <mergeCell ref="C12:D12"/>
    <mergeCell ref="C14:G14"/>
  </mergeCells>
  <pageMargins left="0.7" right="0.7" top="0.75" bottom="0.75" header="0.3" footer="0.3"/>
  <headerFooter>
    <oddFooter>&amp;C_x000D_&amp;1#&amp;"Aptos"&amp;10&amp;K000000 DOCUMENTO DE USO INTERNO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824A7-DA9E-4802-B2E6-893941AC7CF6}">
  <dimension ref="A2:D10"/>
  <sheetViews>
    <sheetView showGridLines="0" tabSelected="1" workbookViewId="0">
      <selection activeCell="A27" sqref="A27"/>
    </sheetView>
  </sheetViews>
  <sheetFormatPr baseColWidth="10" defaultColWidth="11.54296875" defaultRowHeight="12.5" x14ac:dyDescent="0.25"/>
  <cols>
    <col min="1" max="1" width="76" style="46" customWidth="1"/>
    <col min="2" max="2" width="9.54296875" style="46" bestFit="1" customWidth="1"/>
    <col min="3" max="4" width="22.6328125" style="46" customWidth="1"/>
    <col min="5" max="16384" width="11.54296875" style="46"/>
  </cols>
  <sheetData>
    <row r="2" spans="1:4" ht="31.5" customHeight="1" x14ac:dyDescent="0.25">
      <c r="A2" s="24" t="s">
        <v>23</v>
      </c>
      <c r="B2" s="24" t="s">
        <v>16</v>
      </c>
      <c r="C2" s="43" t="s">
        <v>37</v>
      </c>
      <c r="D2" s="44" t="s">
        <v>39</v>
      </c>
    </row>
    <row r="3" spans="1:4" ht="22.75" customHeight="1" x14ac:dyDescent="0.25">
      <c r="A3" s="23" t="s">
        <v>17</v>
      </c>
      <c r="B3" s="28">
        <v>427.5</v>
      </c>
      <c r="C3" s="28">
        <f>+ECONOMICA!G16</f>
        <v>424.77502878302545</v>
      </c>
      <c r="D3" s="28">
        <f>+ECONOMICA!G17</f>
        <v>427.5</v>
      </c>
    </row>
    <row r="4" spans="1:4" ht="54" customHeight="1" x14ac:dyDescent="0.25">
      <c r="A4" s="22" t="s">
        <v>18</v>
      </c>
      <c r="B4" s="29">
        <v>400</v>
      </c>
      <c r="C4" s="30">
        <f>+RCE!E9</f>
        <v>369.2</v>
      </c>
      <c r="D4" s="30">
        <f>+RCE!G9</f>
        <v>309.11074740861977</v>
      </c>
    </row>
    <row r="5" spans="1:4" ht="15.5" x14ac:dyDescent="0.25">
      <c r="A5" s="23" t="s">
        <v>19</v>
      </c>
      <c r="B5" s="112"/>
      <c r="C5" s="113"/>
      <c r="D5" s="114"/>
    </row>
    <row r="6" spans="1:4" ht="23.25" customHeight="1" x14ac:dyDescent="0.25">
      <c r="A6" s="22" t="s">
        <v>20</v>
      </c>
      <c r="B6" s="28">
        <v>100</v>
      </c>
      <c r="C6" s="28">
        <v>100</v>
      </c>
      <c r="D6" s="28">
        <v>0</v>
      </c>
    </row>
    <row r="7" spans="1:4" ht="30.75" customHeight="1" x14ac:dyDescent="0.25">
      <c r="A7" s="22" t="s">
        <v>22</v>
      </c>
      <c r="B7" s="28">
        <v>2.5</v>
      </c>
      <c r="C7" s="28">
        <v>0</v>
      </c>
      <c r="D7" s="28">
        <v>2.5</v>
      </c>
    </row>
    <row r="8" spans="1:4" ht="23.25" customHeight="1" x14ac:dyDescent="0.25">
      <c r="A8" s="22" t="s">
        <v>21</v>
      </c>
      <c r="B8" s="28">
        <v>20</v>
      </c>
      <c r="C8" s="28">
        <v>0</v>
      </c>
      <c r="D8" s="28">
        <v>0</v>
      </c>
    </row>
    <row r="9" spans="1:4" ht="23.25" customHeight="1" thickBot="1" x14ac:dyDescent="0.3">
      <c r="A9" s="22" t="s">
        <v>38</v>
      </c>
      <c r="B9" s="28">
        <v>50</v>
      </c>
      <c r="C9" s="49">
        <v>20</v>
      </c>
      <c r="D9" s="45">
        <v>0</v>
      </c>
    </row>
    <row r="10" spans="1:4" ht="23.25" customHeight="1" thickBot="1" x14ac:dyDescent="0.3">
      <c r="A10" s="21" t="s">
        <v>8</v>
      </c>
      <c r="B10" s="47">
        <f>SUM(B3:B9)</f>
        <v>1000</v>
      </c>
      <c r="C10" s="50">
        <f>SUM(C3:C9)</f>
        <v>913.97502878302544</v>
      </c>
      <c r="D10" s="48">
        <f>SUM(D3:D9)</f>
        <v>739.11074740861977</v>
      </c>
    </row>
  </sheetData>
  <pageMargins left="0.7" right="0.7" top="0.75" bottom="0.75" header="0.3" footer="0.3"/>
  <pageSetup paperSize="9" orientation="portrait" r:id="rId1"/>
  <headerFooter>
    <oddFooter>&amp;C_x000D_&amp;1#&amp;"Aptos"&amp;10&amp;K000000 DOCUMENTO DE 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5D79AEB5DC614CA1B0B047A710EFA5" ma:contentTypeVersion="15" ma:contentTypeDescription="Create a new document." ma:contentTypeScope="" ma:versionID="9aecff20faeaddbd9adeac01851d16d5">
  <xsd:schema xmlns:xsd="http://www.w3.org/2001/XMLSchema" xmlns:xs="http://www.w3.org/2001/XMLSchema" xmlns:p="http://schemas.microsoft.com/office/2006/metadata/properties" xmlns:ns3="7266520c-5965-4380-a22e-56e333034b9d" xmlns:ns4="e6002c9a-6a5b-4102-ae28-25255752a643" targetNamespace="http://schemas.microsoft.com/office/2006/metadata/properties" ma:root="true" ma:fieldsID="4a998d3e8efd4837a6505ed6a91aafe0" ns3:_="" ns4:_="">
    <xsd:import namespace="7266520c-5965-4380-a22e-56e333034b9d"/>
    <xsd:import namespace="e6002c9a-6a5b-4102-ae28-25255752a64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6520c-5965-4380-a22e-56e333034b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02c9a-6a5b-4102-ae28-25255752a64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266520c-5965-4380-a22e-56e333034b9d" xsi:nil="true"/>
  </documentManagement>
</p:properties>
</file>

<file path=customXml/itemProps1.xml><?xml version="1.0" encoding="utf-8"?>
<ds:datastoreItem xmlns:ds="http://schemas.openxmlformats.org/officeDocument/2006/customXml" ds:itemID="{90B58672-256A-4B8C-86E9-55FC50C805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B635A4-0A84-4A31-81ED-5D074A615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66520c-5965-4380-a22e-56e333034b9d"/>
    <ds:schemaRef ds:uri="e6002c9a-6a5b-4102-ae28-25255752a6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24F2CD-9A9D-4595-AAD6-E3A2ED9E57DD}">
  <ds:schemaRefs>
    <ds:schemaRef ds:uri="http://purl.org/dc/dcmitype/"/>
    <ds:schemaRef ds:uri="http://schemas.microsoft.com/office/infopath/2007/PartnerControls"/>
    <ds:schemaRef ds:uri="e6002c9a-6a5b-4102-ae28-25255752a643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7266520c-5965-4380-a22e-56e333034b9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GENERALIDADES</vt:lpstr>
      <vt:lpstr>RCE</vt:lpstr>
      <vt:lpstr>ECONOMICA</vt:lpstr>
      <vt:lpstr>CONSOLIDADO</vt:lpstr>
    </vt:vector>
  </TitlesOfParts>
  <Company>HEATH LAMBERT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BEJARANO</dc:creator>
  <cp:lastModifiedBy>WALTER RICARDO MERCHAN</cp:lastModifiedBy>
  <cp:lastPrinted>2024-09-24T21:03:42Z</cp:lastPrinted>
  <dcterms:created xsi:type="dcterms:W3CDTF">2003-10-27T16:55:22Z</dcterms:created>
  <dcterms:modified xsi:type="dcterms:W3CDTF">2026-06-24T20:02:18Z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2022-07-21T21:36:10Z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14bd0e2e-1880-4100-99f5-c50556b90aa9</vt:lpwstr>
  </property>
  <property fmtid="{D5CDD505-2E9C-101B-9397-08002B2CF9AE}" pid="8" name="MSIP_Label_38f1469a-2c2a-4aee-b92b-090d4c5468ff_ContentBits">
    <vt:lpwstr>0</vt:lpwstr>
  </property>
  <property fmtid="{D5CDD505-2E9C-101B-9397-08002B2CF9AE}" pid="9" name="ContentTypeId">
    <vt:lpwstr>0x010100585D79AEB5DC614CA1B0B047A710EFA5</vt:lpwstr>
  </property>
  <property fmtid="{D5CDD505-2E9C-101B-9397-08002B2CF9AE}" pid="10" name="MSIP_Label_1f9f3886-688c-41ec-beb5-f6c446299e5f_Enabled">
    <vt:lpwstr>true</vt:lpwstr>
  </property>
  <property fmtid="{D5CDD505-2E9C-101B-9397-08002B2CF9AE}" pid="11" name="MSIP_Label_1f9f3886-688c-41ec-beb5-f6c446299e5f_SetDate">
    <vt:lpwstr>2026-06-24T14:51:09Z</vt:lpwstr>
  </property>
  <property fmtid="{D5CDD505-2E9C-101B-9397-08002B2CF9AE}" pid="12" name="MSIP_Label_1f9f3886-688c-41ec-beb5-f6c446299e5f_Method">
    <vt:lpwstr>Standard</vt:lpwstr>
  </property>
  <property fmtid="{D5CDD505-2E9C-101B-9397-08002B2CF9AE}" pid="13" name="MSIP_Label_1f9f3886-688c-41ec-beb5-f6c446299e5f_Name">
    <vt:lpwstr>Interno - Acceso abierto (No Cifrado)</vt:lpwstr>
  </property>
  <property fmtid="{D5CDD505-2E9C-101B-9397-08002B2CF9AE}" pid="14" name="MSIP_Label_1f9f3886-688c-41ec-beb5-f6c446299e5f_SiteId">
    <vt:lpwstr>73e84937-70de-4ceb-8f14-b8f9ab356f6e</vt:lpwstr>
  </property>
  <property fmtid="{D5CDD505-2E9C-101B-9397-08002B2CF9AE}" pid="15" name="MSIP_Label_1f9f3886-688c-41ec-beb5-f6c446299e5f_ActionId">
    <vt:lpwstr>ad816d97-9136-4959-830e-1ccb2e743e8a</vt:lpwstr>
  </property>
  <property fmtid="{D5CDD505-2E9C-101B-9397-08002B2CF9AE}" pid="16" name="MSIP_Label_1f9f3886-688c-41ec-beb5-f6c446299e5f_ContentBits">
    <vt:lpwstr>2</vt:lpwstr>
  </property>
  <property fmtid="{D5CDD505-2E9C-101B-9397-08002B2CF9AE}" pid="17" name="MSIP_Label_1f9f3886-688c-41ec-beb5-f6c446299e5f_Tag">
    <vt:lpwstr>10, 3, 0, 1</vt:lpwstr>
  </property>
</Properties>
</file>