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mc:AlternateContent xmlns:mc="http://schemas.openxmlformats.org/markup-compatibility/2006">
    <mc:Choice Requires="x15">
      <x15ac:absPath xmlns:x15ac="http://schemas.microsoft.com/office/spreadsheetml/2010/11/ac" url="https://laprevisora-my.sharepoint.com/personal/luisa_paez_ext_previsora_gov_co/Documents/Procesos/En Gestión/7091 - Agencia de viajes/Evaluación Definitiva/"/>
    </mc:Choice>
  </mc:AlternateContent>
  <xr:revisionPtr revIDLastSave="0" documentId="14_{6EEC55C7-1B5F-4956-871E-58DEA1729211}" xr6:coauthVersionLast="47" xr6:coauthVersionMax="47" xr10:uidLastSave="{00000000-0000-0000-0000-000000000000}"/>
  <bookViews>
    <workbookView xWindow="-110" yWindow="-110" windowWidth="19420" windowHeight="10420" xr2:uid="{00000000-000D-0000-FFFF-FFFF00000000}"/>
  </bookViews>
  <sheets>
    <sheet name="PONDERABLES" sheetId="4" r:id="rId1"/>
    <sheet name="Ambientale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E9" i="4"/>
  <c r="D11" i="4"/>
  <c r="E11" i="4"/>
  <c r="D13" i="4"/>
  <c r="E13" i="4"/>
  <c r="C18" i="4"/>
  <c r="E18" i="4" l="1"/>
  <c r="D18" i="4"/>
  <c r="J9" i="1"/>
  <c r="H9" i="1"/>
  <c r="F9"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GENDERSON GUILLERMO GARCÍA</author>
  </authors>
  <commentList>
    <comment ref="D8" authorId="0" shapeId="0" xr:uid="{00000000-0006-0000-0000-000001000000}">
      <text>
        <r>
          <rPr>
            <sz val="11"/>
            <color theme="1"/>
            <rFont val="Calibri Light"/>
            <family val="2"/>
          </rPr>
          <t>PDF 4</t>
        </r>
      </text>
    </comment>
    <comment ref="E8" authorId="0" shapeId="0" xr:uid="{00000000-0006-0000-0000-000002000000}">
      <text>
        <r>
          <rPr>
            <sz val="11"/>
            <color theme="1"/>
            <rFont val="Calibri Light"/>
            <family val="2"/>
          </rPr>
          <t>PDF 5</t>
        </r>
      </text>
    </comment>
    <comment ref="D10" authorId="0" shapeId="0" xr:uid="{00000000-0006-0000-0000-000003000000}">
      <text>
        <r>
          <rPr>
            <sz val="11"/>
            <color theme="1"/>
            <rFont val="Calibri Light"/>
            <family val="2"/>
          </rPr>
          <t>PDF 4</t>
        </r>
      </text>
    </comment>
    <comment ref="E10" authorId="0" shapeId="0" xr:uid="{00000000-0006-0000-0000-000004000000}">
      <text>
        <r>
          <rPr>
            <sz val="11"/>
            <color theme="1"/>
            <rFont val="Calibri Light"/>
            <family val="2"/>
          </rPr>
          <t>PDF 5</t>
        </r>
      </text>
    </comment>
    <comment ref="D12" authorId="0" shapeId="0" xr:uid="{00000000-0006-0000-0000-000005000000}">
      <text>
        <r>
          <rPr>
            <sz val="11"/>
            <color theme="1"/>
            <rFont val="Calibri Light"/>
            <family val="2"/>
          </rPr>
          <t>PDF 6 A 28</t>
        </r>
      </text>
    </comment>
    <comment ref="E12" authorId="0" shapeId="0" xr:uid="{00000000-0006-0000-0000-000006000000}">
      <text>
        <r>
          <rPr>
            <sz val="11"/>
            <color theme="1"/>
            <rFont val="Calibri Light"/>
            <family val="2"/>
          </rPr>
          <t>PDF 8 A 35</t>
        </r>
      </text>
    </comment>
    <comment ref="D15" authorId="0" shapeId="0" xr:uid="{00000000-0006-0000-0000-000007000000}">
      <text>
        <r>
          <rPr>
            <sz val="11"/>
            <color theme="1"/>
            <rFont val="Calibri Light"/>
            <family val="2"/>
          </rPr>
          <t>PDF 227 A 228</t>
        </r>
      </text>
    </comment>
    <comment ref="E15" authorId="0" shapeId="0" xr:uid="{00000000-0006-0000-0000-000008000000}">
      <text>
        <r>
          <rPr>
            <sz val="11"/>
            <color theme="1"/>
            <rFont val="Calibri Light"/>
            <family val="2"/>
          </rPr>
          <t>PDF 195 A 197</t>
        </r>
      </text>
    </comment>
    <comment ref="D16" authorId="0" shapeId="0" xr:uid="{00000000-0006-0000-0000-000009000000}">
      <text>
        <r>
          <rPr>
            <sz val="11"/>
            <color theme="1"/>
            <rFont val="Calibri Light"/>
            <family val="2"/>
          </rPr>
          <t>DPF 230 A 276</t>
        </r>
      </text>
    </comment>
    <comment ref="E16" authorId="0" shapeId="0" xr:uid="{00000000-0006-0000-0000-00000A000000}">
      <text>
        <r>
          <rPr>
            <sz val="11"/>
            <color theme="1"/>
            <rFont val="Calibri Light"/>
            <family val="2"/>
          </rPr>
          <t>PDF 212 A 284</t>
        </r>
      </text>
    </comment>
    <comment ref="D17" authorId="0" shapeId="0" xr:uid="{00000000-0006-0000-0000-00000B000000}">
      <text>
        <r>
          <rPr>
            <sz val="11"/>
            <color theme="1"/>
            <rFont val="Calibri Light"/>
            <family val="2"/>
          </rPr>
          <t>PDF 278 A 279</t>
        </r>
      </text>
    </comment>
    <comment ref="E17" authorId="0" shapeId="0" xr:uid="{00000000-0006-0000-0000-00000C000000}">
      <text>
        <r>
          <rPr>
            <sz val="11"/>
            <color theme="1"/>
            <rFont val="Calibri Light"/>
            <family val="2"/>
          </rPr>
          <t>PDF 287 A 301</t>
        </r>
      </text>
    </comment>
  </commentList>
</comments>
</file>

<file path=xl/sharedStrings.xml><?xml version="1.0" encoding="utf-8"?>
<sst xmlns="http://schemas.openxmlformats.org/spreadsheetml/2006/main" count="52" uniqueCount="47">
  <si>
    <t>SECRETARÍA GENERAL</t>
  </si>
  <si>
    <t>GERENCIA DE TALENTO HUMANO / SUBGERENCIA DE ADMINISTRACIÓN DE PERSONAL</t>
  </si>
  <si>
    <r>
      <rPr>
        <b/>
        <sz val="11"/>
        <color rgb="FF000000"/>
        <rFont val="Calibri Light"/>
        <family val="2"/>
      </rPr>
      <t xml:space="preserve">ASPECTOS CALIFICABLES INVITACIÓN ABIERTA 007-2025 </t>
    </r>
    <r>
      <rPr>
        <i/>
        <sz val="11"/>
        <color rgb="FF000000"/>
        <rFont val="Calibri Light"/>
        <family val="2"/>
      </rPr>
      <t>"Contratar una agencia de viajes que cumpla con los requisitos exigidos por la normatividad vigente y que ofrezca las mejores condiciones para satisfacer las necesidades de La Previsora S.A. Compañía de Seguros, para gestionar los trámites de emisión, modificación y reembolsos de tiquetes aéreos y reservas hoteleras (habitaciones y salas de reunión), así como la prestación de los servicios logísticos necesarios para garantizar los desplazamientos y estadías en destinos nacionales e internacionales”</t>
    </r>
  </si>
  <si>
    <t xml:space="preserve">CONDICIONES TÉCNICAS A EVALUAR </t>
  </si>
  <si>
    <t>PUNTAJE MÁXIMO</t>
  </si>
  <si>
    <t>PROPONENTES</t>
  </si>
  <si>
    <t>MAYATUR SAS  - 860.015.826</t>
  </si>
  <si>
    <t>PUBBLICA SAS - 800.064.773</t>
  </si>
  <si>
    <t>Porcentaje descuento sobre la tarifa neta de los tiquetes nacionales e internacionales (mínimo 1.25%)</t>
  </si>
  <si>
    <t>Porcentaje de retorno sobre el valor (sin IVA) del periodo facturado (mínimo 0.5%)</t>
  </si>
  <si>
    <t>Certificaciones y convenios (máximo 10)</t>
  </si>
  <si>
    <t>Factor ambiental</t>
  </si>
  <si>
    <t>Apoyo a la industria nacional</t>
  </si>
  <si>
    <t xml:space="preserve">Emprendimiento y empresa de mujeres </t>
  </si>
  <si>
    <t xml:space="preserve">Trabajadores en condición de discapacidad </t>
  </si>
  <si>
    <t>PUNTAJE TOTAL</t>
  </si>
  <si>
    <t>Subgerente Administración de Personal</t>
  </si>
  <si>
    <t>ELIANA ROYS SALCEDO</t>
  </si>
  <si>
    <t>Gerente de Talento Humano</t>
  </si>
  <si>
    <t>ASPECTO CALIFICABLE AMBIENTAL</t>
  </si>
  <si>
    <t>PUNTAJE</t>
  </si>
  <si>
    <t>MAYATUR SAS</t>
  </si>
  <si>
    <t>NOVATURS SAS</t>
  </si>
  <si>
    <t>PUBBLICA SAS</t>
  </si>
  <si>
    <t>TOUREXITO</t>
  </si>
  <si>
    <t>Certificaciones ambientales</t>
  </si>
  <si>
    <t>Gestión de emisiones de carbono</t>
  </si>
  <si>
    <t>El proponente deberá presentar informe de su gestión de huella de 
carbono corporativa del último año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t>
  </si>
  <si>
    <t>El proponente adjunta informe y declaración de carbono neutralidad con el reporte de Emisiones de GEI para los años 2022 y 2023, así como la compensación de emisiones categoría 1 y 2 para el 2022 y 2023, así mismo, se adjunta certificado de carbono neutro expedido por ICONTEC con fecha de vencimiento 13/02/2026 código CN-CER-2023-66275
No se logra verificar la validez del certificado, no se evidencia publicación en medio digitales, pagina web, correo electrónico, redes sociales, entre otros, por lo anterior no se otorga puntaje.</t>
  </si>
  <si>
    <t xml:space="preserve">El proponente adjunta certificación expedida por el representante legal informando el resultado de la medición de la huella de carbono para el año 2024.
No se evidencia informe de gestión dela  huella de 
carbono corporativa del último año socializado en medios digitales de la empresa (página WEB, correo 
electrónico, redes sociales, entre otros), por lo anterior no se otorga puntaje.
</t>
  </si>
  <si>
    <t>El proponente adjunta informe de gestión huella de carbono corporativa-2024 con introducción, alcance de medición, resultados de medición de huella de carbono- Año 2024, se adjunta control de asistencia del 07 de junio de 2024 sobre la divulgación de la mitigación de la huella de carbono, se evidencia correo de socialización del informe huella de carbono el 07/06/2024 y se anexa la certificación expedida por el representante legal con los resultados de la medición de la huella de carbono para los años 2023 y 2024.
Se cumplen con los criterios solicitados, por lo cual se otorga puntaje</t>
  </si>
  <si>
    <t>El proponente no aporta documentación frente al criterio de Gestión de emisiones de carbono, por lo cual, No se otorga puntaje</t>
  </si>
  <si>
    <t>Uso eficiente de recursos </t>
  </si>
  <si>
    <t>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o presentar Certificaciones 
de reconocimiento al desempeño ambiental vigente a la fecha de la 
entrega y/o presentación de la propuesta. (PREAD, ACERCAR, ISO 
14.001:2015).
Nota: El Plan de gestión ambiental debe ser estructurado y firmado por un perfil calificado en esta materia (ingeniero ambiental, administrador ambiental o profesional en otras áreas con especialización 
en gestión ambiental), de no evidenciarse este soporte, no se asignará el puntaje correspondiente.</t>
  </si>
  <si>
    <t>El proponente adjunta certificación expedida por la representante legal informando que la empresa cuenta con el plan de gestión ambiental como filial del Grupo Aviatur, aporta certificación NTS TS 003:2018 emitida por Global Colombia Certificación SAS con vencimiento al 21 de diciembre de 2025, se adjunta el plan de ahorro y uso eficiente de recursos-PAUER que contempla la introducción, objetivos, alcance, documentos relacionados, definiciones, responsables y sus obligaciones, marco normativo, uso eficiente de los recursos, se adjunta Plan de gestión ambiental con introducción, objetivos ambientales, alcance, política de sostenibilidad, planificación, programas del plan de gestión ambiental, adicionalmente se anexa el informe de gestión 2024, política ambiental, plan de gestión de residuos.
No se evidencia informe de implementación del Plan de gestión ambiental con registros fotográficos, actas de reunión, entre otros, tampoco se evidencia que el plan haya sido estructurado y firmado por perfil calificado en esta materia (ingeniero ambiental, administrador ambiental o profesional en otras áreas con especialización  en gestión ambiental), por lo anterior, no se otorga puntaje.</t>
  </si>
  <si>
    <t>El proponente adjunta certificación expedida por ICONTEC en la NTC -TS 003 (2018) con código CT-CER1079384, adjunta Plan de gestión integral de residuos.
No se evidencia “Plan de Gestión  Ambiental” implementado al interior de la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por lo anterior no se otorga puntaje.</t>
  </si>
  <si>
    <t>El proponente adjunta plan de gestión ambiental con la política y objetivos ambientales, alcance y justificación, actividades y proceso ambientales, huella de carbono y uso de recursos, programas ambientales firmado por ingeniero ambiental y sanitario, adjunta matriz de requisitos legales, matriz de cronograma de actividades, matriz de aspectos e impactos ambientales, indicadores de sostenibilidad y metas, también se anexa certificación de adopción y ejecución del plan de gestión ambiental-2024 firmado por el representante legal y el Ingeniero Ambiental, se adjuntan registros fotográficos de las publicaciones y puntos ecológicos, actas de asistencia a capacitaciones 10 de abril 2024, 15 de noviembre de 2024, 16 de julio de 2023, 26 de junio 2023, 10 de julio 2023.
Se cumplen con los criterios solicitados, por lo cual se otorga puntaje.</t>
  </si>
  <si>
    <t>El proponente adjunta instructivo para la identificación de aspectos e impactos ambientales, adjunta certificación de la NTS-TS 003:2018 expedida por SGS con vencimiento 31-03-2026, anexa programas de sostenibilidad, indicadores y metas.
No se evidencia Política ambiental, Objetivos 
ambientales, Descripción de actividades y procesos, Matriz de requisitos legales, Matriz de Aspectos e impactos ambientales; tampoco de aporta certificación expedida por el representante legal, donde se evidencie la adopción del plan de gestión ambiental y se Informe la ejecución del mismo aportando registros fotográficos, actas de reunión entre otros, por lo anterior, no se otorga puntaje.</t>
  </si>
  <si>
    <t>Gestión de residuos</t>
  </si>
  <si>
    <t>El proponente deberá adjuntar: Mediante certificación del 
representante legal debe informar los tipos de residuos que genera en 
desarrollo de su objeto social y presentar certificado(s) de disposición 
de estos con fecha de expedición no mayor a un año antes de la entrega 
y/o presentación de la propuesta.
Para el caso de los residuos peligrosos: Esta certificación debe ser de 
disposición final emitida por un gestor de residuos autorizado, del cual 
se debe adjuntar su licencia ambiental vigente.
Para el transporte de los residuos peligrosos el proveedor debe allegar 
las certificaciones de capacitación para los vehículos que transportan 
dichos residuos. El curso es mínimo de 60 horas.
En relación con el transporte de residuos peligrosos el proveedor se 
compromete a que el vehículo usado para el transporte de los residuos 
cumpla con lo establecido en el decreto 1079 de 2015.</t>
  </si>
  <si>
    <t>El proponente adjunta certificación de aprovechamiento de residuos expedida por la Organización de Recicladores-GAIAREC, se adjunta certificación del 19 de febrero de 2025 de RAEES y licencia ambiental de la empresa PCSHEK TECNOLOGIA Y SERVICIOS.
No se adjunta certificación expedida por el representante legal informando los tipos de residuos que genera en el desarrollo de su objeto social, tampoco se evidencia certificaciones de capacitación de los vehículos que transportan los residuos peligrosos, por lo anterior, no se otorga puntaje.</t>
  </si>
  <si>
    <t>El proponente no aporta documentación frente al criterio de Gestión de Residuos, por lo cual, No se otorga puntaje.</t>
  </si>
  <si>
    <t>El proponente adjunta certificación de generación y disposición de residuos firmado por el representante legal e ingeniero ambiental con la relación de los residuos que genera en el desarrollo de su objeto social, adjunta certificación de vinculación a punto azul, anexa certificado de entrega de cajas de archivo a la empresa Worldfaibers, anexa certificados de aprovechamiento de residuos entregados a la Asociacion Grupo Empresarial de Recicladores de la Zona Octava con fechas desde enero a diciembre 2024 y 2023, adjunta certificación de manejo de RAEE´S y desechos de equipos de impresión por parte de la empresa LJS Soluciones integrales SAS con fecha 24 de junio 2025, 28 de enero 2025, 13 de noviembre 2024, de igual manera adjunta certificado de disposición de pilas expedido por Gaia Vitare con fecha 25 de enero 2025.
No se evidencia copia de la licencia ambiental de la empresa gestora de los RAEE´S ni de las pilas, tampoco se evidencia la capacitación de 60 horas para el transporte de dichos residuos, por lo anterior, no se otorga puntaje.</t>
  </si>
  <si>
    <t>TOTAL PUNTAJE</t>
  </si>
  <si>
    <t>50 puntos</t>
  </si>
  <si>
    <t>TOTAL</t>
  </si>
  <si>
    <t>ANGÉLICA MARÍA QUITIÁN CUBIDES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</si>
</sst>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11"/>
      <color theme="1"/>
      <name val="Calibri Light"/>
      <family val="2"/>
    </font>
    <font>
      <b/>
      <sz val="11"/>
      <color rgb="FF000000"/>
      <name val="Abadi"/>
      <family val="2"/>
    </font>
    <font>
      <b/>
      <sz val="11"/>
      <color theme="1"/>
      <name val="Abadi"/>
      <family val="2"/>
    </font>
    <font>
      <sz val="11"/>
      <color theme="1"/>
      <name val="Abadi"/>
      <family val="2"/>
    </font>
    <font>
      <sz val="11"/>
      <color rgb="FF000000"/>
      <name val="Abadi"/>
      <family val="2"/>
    </font>
    <font>
      <sz val="11"/>
      <color rgb="FFFF0000"/>
      <name val="Abadi"/>
      <family val="2"/>
    </font>
    <font>
      <sz val="11"/>
      <color theme="1"/>
      <name val="Calibri Light"/>
      <family val="2"/>
    </font>
    <font>
      <b/>
      <sz val="11"/>
      <color theme="1"/>
      <name val="Calibri Light"/>
      <family val="2"/>
    </font>
    <font>
      <b/>
      <sz val="11"/>
      <name val="Calibri Light"/>
      <family val="2"/>
    </font>
    <font>
      <b/>
      <sz val="11"/>
      <color rgb="FF000000"/>
      <name val="Calibri Light"/>
      <family val="2"/>
    </font>
    <font>
      <i/>
      <sz val="11"/>
      <color rgb="FF000000"/>
      <name val="Calibri Light"/>
      <family val="2"/>
    </font>
    <font>
      <b/>
      <sz val="12"/>
      <color theme="1"/>
      <name val="Calibri Light"/>
      <family val="2"/>
    </font>
  </fonts>
  <fills count="8">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1" tint="0.499984740745262"/>
      </top>
      <bottom style="medium">
        <color theme="1" tint="0.499984740745262"/>
      </bottom>
      <diagonal/>
    </border>
    <border>
      <left style="medium">
        <color theme="0" tint="-0.499984740745262"/>
      </left>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thin">
        <color theme="0" tint="-0.499984740745262"/>
      </top>
      <bottom/>
      <diagonal/>
    </border>
    <border>
      <left/>
      <right/>
      <top style="thin">
        <color theme="0" tint="-0.499984740745262"/>
      </top>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1" tint="0.499984740745262"/>
      </left>
      <right style="medium">
        <color theme="1" tint="0.499984740745262"/>
      </right>
      <top/>
      <bottom style="thin">
        <color theme="0" tint="-0.499984740745262"/>
      </bottom>
      <diagonal/>
    </border>
    <border>
      <left style="medium">
        <color theme="1" tint="0.499984740745262"/>
      </left>
      <right style="medium">
        <color theme="1" tint="0.499984740745262"/>
      </right>
      <top style="thin">
        <color indexed="64"/>
      </top>
      <bottom/>
      <diagonal/>
    </border>
    <border>
      <left style="medium">
        <color theme="1" tint="0.499984740745262"/>
      </left>
      <right style="medium">
        <color theme="1" tint="0.499984740745262"/>
      </right>
      <top/>
      <bottom style="thin">
        <color indexed="64"/>
      </bottom>
      <diagonal/>
    </border>
    <border>
      <left style="medium">
        <color theme="1" tint="0.499984740745262"/>
      </left>
      <right style="medium">
        <color theme="1" tint="0.499984740745262"/>
      </right>
      <top style="thin">
        <color theme="1" tint="0.499984740745262"/>
      </top>
      <bottom/>
      <diagonal/>
    </border>
    <border>
      <left style="medium">
        <color theme="1" tint="0.499984740745262"/>
      </left>
      <right style="medium">
        <color theme="1" tint="0.499984740745262"/>
      </right>
      <top style="thin">
        <color theme="0" tint="-0.499984740745262"/>
      </top>
      <bottom style="thin">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medium">
        <color theme="1" tint="0.499984740745262"/>
      </top>
      <bottom style="thin">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s>
  <cellStyleXfs count="3">
    <xf numFmtId="0" fontId="0" fillId="0" borderId="0"/>
    <xf numFmtId="0" fontId="7" fillId="0" borderId="0"/>
    <xf numFmtId="9" fontId="7" fillId="0" borderId="0" applyFont="0" applyFill="0" applyBorder="0" applyAlignment="0" applyProtection="0"/>
  </cellStyleXfs>
  <cellXfs count="58">
    <xf numFmtId="0" fontId="0" fillId="0" borderId="0" xfId="0"/>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3" fillId="2" borderId="1" xfId="0" applyFont="1" applyFill="1" applyBorder="1" applyAlignment="1">
      <alignment horizontal="center" vertical="top"/>
    </xf>
    <xf numFmtId="0" fontId="4" fillId="0" borderId="0" xfId="0" applyFont="1" applyAlignment="1">
      <alignment vertical="top"/>
    </xf>
    <xf numFmtId="0" fontId="5" fillId="4" borderId="1" xfId="0" applyFont="1" applyFill="1" applyBorder="1" applyAlignment="1">
      <alignment horizontal="center" vertical="top" wrapText="1"/>
    </xf>
    <xf numFmtId="0" fontId="6" fillId="4" borderId="1" xfId="0" applyFont="1" applyFill="1" applyBorder="1" applyAlignment="1">
      <alignment vertical="top" wrapText="1"/>
    </xf>
    <xf numFmtId="0" fontId="6" fillId="4" borderId="1" xfId="0" applyFont="1" applyFill="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0" xfId="0" applyFont="1" applyAlignment="1">
      <alignment horizontal="center" vertical="top"/>
    </xf>
    <xf numFmtId="0" fontId="7" fillId="0" borderId="0" xfId="1"/>
    <xf numFmtId="164" fontId="8" fillId="0" borderId="2" xfId="1" applyNumberFormat="1" applyFont="1" applyBorder="1" applyAlignment="1">
      <alignment horizontal="right" indent="1"/>
    </xf>
    <xf numFmtId="3" fontId="9" fillId="5" borderId="3" xfId="1" applyNumberFormat="1" applyFont="1" applyFill="1" applyBorder="1" applyAlignment="1">
      <alignment horizontal="center"/>
    </xf>
    <xf numFmtId="0" fontId="9" fillId="5" borderId="4" xfId="1" applyFont="1" applyFill="1" applyBorder="1" applyAlignment="1">
      <alignment horizontal="center"/>
    </xf>
    <xf numFmtId="3" fontId="7" fillId="0" borderId="5" xfId="1" applyNumberFormat="1" applyBorder="1" applyAlignment="1">
      <alignment horizontal="right" indent="1"/>
    </xf>
    <xf numFmtId="3" fontId="7" fillId="6" borderId="6" xfId="1" applyNumberFormat="1" applyFill="1" applyBorder="1" applyAlignment="1">
      <alignment horizontal="center"/>
    </xf>
    <xf numFmtId="0" fontId="7" fillId="0" borderId="5" xfId="1" applyBorder="1" applyAlignment="1">
      <alignment horizontal="left" indent="1"/>
    </xf>
    <xf numFmtId="164" fontId="7" fillId="0" borderId="7" xfId="1" applyNumberFormat="1" applyBorder="1" applyAlignment="1">
      <alignment horizontal="right" indent="1"/>
    </xf>
    <xf numFmtId="164" fontId="7" fillId="6" borderId="8" xfId="1" applyNumberFormat="1" applyFill="1" applyBorder="1" applyAlignment="1">
      <alignment horizontal="center"/>
    </xf>
    <xf numFmtId="0" fontId="7" fillId="0" borderId="7" xfId="1" applyBorder="1" applyAlignment="1">
      <alignment horizontal="left" indent="1"/>
    </xf>
    <xf numFmtId="3" fontId="7" fillId="0" borderId="7" xfId="1" applyNumberFormat="1" applyBorder="1" applyAlignment="1">
      <alignment horizontal="right" indent="1"/>
    </xf>
    <xf numFmtId="3" fontId="7" fillId="6" borderId="8" xfId="1" applyNumberFormat="1" applyFill="1" applyBorder="1" applyAlignment="1">
      <alignment horizontal="center"/>
    </xf>
    <xf numFmtId="164" fontId="7" fillId="7" borderId="7" xfId="1" applyNumberFormat="1" applyFill="1" applyBorder="1" applyAlignment="1">
      <alignment horizontal="right" indent="1"/>
    </xf>
    <xf numFmtId="10" fontId="0" fillId="0" borderId="9" xfId="2" applyNumberFormat="1" applyFont="1" applyBorder="1" applyAlignment="1">
      <alignment horizontal="right" indent="1"/>
    </xf>
    <xf numFmtId="164" fontId="7" fillId="7" borderId="13" xfId="1" applyNumberFormat="1" applyFill="1" applyBorder="1" applyAlignment="1">
      <alignment horizontal="right" indent="1"/>
    </xf>
    <xf numFmtId="10" fontId="0" fillId="0" borderId="15" xfId="2" applyNumberFormat="1" applyFont="1" applyBorder="1" applyAlignment="1">
      <alignment horizontal="right" inden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0" xfId="1" applyFont="1"/>
    <xf numFmtId="0" fontId="8" fillId="0" borderId="0" xfId="1" applyFont="1" applyAlignment="1">
      <alignment horizontal="center"/>
    </xf>
    <xf numFmtId="0" fontId="1" fillId="0" borderId="0" xfId="1" applyFont="1" applyAlignment="1">
      <alignment horizontal="center"/>
    </xf>
    <xf numFmtId="0" fontId="7" fillId="0" borderId="0" xfId="1" applyAlignment="1">
      <alignment horizontal="center"/>
    </xf>
    <xf numFmtId="0" fontId="12" fillId="0" borderId="0" xfId="1" applyFont="1" applyAlignment="1">
      <alignment horizontal="center"/>
    </xf>
    <xf numFmtId="0" fontId="8" fillId="0" borderId="21" xfId="1" applyFont="1" applyBorder="1" applyAlignment="1">
      <alignment horizontal="center" vertical="center"/>
    </xf>
    <xf numFmtId="0" fontId="8" fillId="0" borderId="18" xfId="1" applyFont="1" applyBorder="1" applyAlignment="1">
      <alignment horizontal="center" vertical="center"/>
    </xf>
    <xf numFmtId="0" fontId="7" fillId="0" borderId="15" xfId="1" applyBorder="1" applyAlignment="1">
      <alignment horizontal="left" vertical="center" wrapText="1" indent="1"/>
    </xf>
    <xf numFmtId="0" fontId="7" fillId="0" borderId="13" xfId="1" applyBorder="1" applyAlignment="1">
      <alignment horizontal="left" vertical="center" indent="1"/>
    </xf>
    <xf numFmtId="0" fontId="8" fillId="6" borderId="21" xfId="1" applyFont="1" applyFill="1" applyBorder="1" applyAlignment="1">
      <alignment horizontal="center" vertical="center" wrapText="1"/>
    </xf>
    <xf numFmtId="0" fontId="8" fillId="6" borderId="18" xfId="1" applyFont="1" applyFill="1" applyBorder="1" applyAlignment="1">
      <alignment horizontal="center" vertical="center" wrapText="1"/>
    </xf>
    <xf numFmtId="0" fontId="10" fillId="0" borderId="0" xfId="1" applyFont="1" applyAlignment="1">
      <alignment horizontal="center" vertical="center" wrapText="1"/>
    </xf>
    <xf numFmtId="0" fontId="8" fillId="0" borderId="0" xfId="1" applyFont="1" applyAlignment="1">
      <alignment horizontal="center" vertical="center" wrapText="1"/>
    </xf>
    <xf numFmtId="0" fontId="7" fillId="0" borderId="9" xfId="1" applyBorder="1" applyAlignment="1">
      <alignment horizontal="left" vertical="center" wrapText="1" indent="1"/>
    </xf>
    <xf numFmtId="0" fontId="7" fillId="0" borderId="7" xfId="1" applyBorder="1" applyAlignment="1">
      <alignment horizontal="left" vertical="center" indent="1"/>
    </xf>
    <xf numFmtId="0" fontId="7" fillId="0" borderId="5" xfId="1" applyBorder="1" applyAlignment="1">
      <alignment horizontal="left" vertical="center" indent="1"/>
    </xf>
    <xf numFmtId="0" fontId="7" fillId="0" borderId="9" xfId="1" applyBorder="1" applyAlignment="1">
      <alignment horizontal="left" vertical="center" indent="1"/>
    </xf>
    <xf numFmtId="164" fontId="7" fillId="6" borderId="10" xfId="1" applyNumberFormat="1" applyFill="1" applyBorder="1" applyAlignment="1">
      <alignment horizontal="center" vertical="center"/>
    </xf>
    <xf numFmtId="164" fontId="7" fillId="6" borderId="14" xfId="1" applyNumberFormat="1" applyFill="1" applyBorder="1" applyAlignment="1">
      <alignment horizontal="center" vertical="center"/>
    </xf>
    <xf numFmtId="3" fontId="7" fillId="6" borderId="12" xfId="1" applyNumberFormat="1" applyFill="1" applyBorder="1" applyAlignment="1">
      <alignment horizontal="center" vertical="center"/>
    </xf>
    <xf numFmtId="3" fontId="7" fillId="6" borderId="11" xfId="1" applyNumberFormat="1" applyFill="1" applyBorder="1" applyAlignment="1">
      <alignment horizontal="center" vertical="center"/>
    </xf>
    <xf numFmtId="3" fontId="7" fillId="6" borderId="10" xfId="1" applyNumberFormat="1" applyFill="1" applyBorder="1" applyAlignment="1">
      <alignment horizontal="center" vertical="center"/>
    </xf>
    <xf numFmtId="3" fontId="7" fillId="6" borderId="9" xfId="1" applyNumberFormat="1" applyFill="1" applyBorder="1" applyAlignment="1">
      <alignment horizontal="center" vertical="center"/>
    </xf>
    <xf numFmtId="0" fontId="8" fillId="5" borderId="20" xfId="1" applyFont="1" applyFill="1" applyBorder="1" applyAlignment="1">
      <alignment horizontal="center" vertical="center"/>
    </xf>
    <xf numFmtId="0" fontId="8" fillId="5" borderId="19" xfId="1" applyFont="1" applyFill="1" applyBorder="1" applyAlignment="1">
      <alignment horizontal="center" vertical="center"/>
    </xf>
    <xf numFmtId="0" fontId="2" fillId="3" borderId="1" xfId="0" applyFont="1" applyFill="1" applyBorder="1" applyAlignment="1">
      <alignment horizontal="center" vertical="top"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2124075</xdr:colOff>
      <xdr:row>22</xdr:row>
      <xdr:rowOff>95250</xdr:rowOff>
    </xdr:from>
    <xdr:ext cx="3235850" cy="7400"/>
    <xdr:pic>
      <xdr:nvPicPr>
        <xdr:cNvPr id="2" name="Imagen 1">
          <a:extLst>
            <a:ext uri="{FF2B5EF4-FFF2-40B4-BE49-F238E27FC236}">
              <a16:creationId xmlns:a16="http://schemas.microsoft.com/office/drawing/2014/main" id="{B3E5E9B1-5DD2-4817-AC6E-41DE15F9FA5D}"/>
            </a:ext>
          </a:extLst>
        </xdr:cNvPr>
        <xdr:cNvPicPr>
          <a:picLocks noChangeAspect="1"/>
        </xdr:cNvPicPr>
      </xdr:nvPicPr>
      <xdr:blipFill>
        <a:blip xmlns:r="http://schemas.openxmlformats.org/officeDocument/2006/relationships" r:embed="rId1"/>
        <a:stretch>
          <a:fillRect/>
        </a:stretch>
      </xdr:blipFill>
      <xdr:spPr>
        <a:xfrm>
          <a:off x="2219325" y="5362575"/>
          <a:ext cx="3235850" cy="7400"/>
        </a:xfrm>
        <a:prstGeom prst="rect">
          <a:avLst/>
        </a:prstGeom>
      </xdr:spPr>
    </xdr:pic>
    <xdr:clientData/>
  </xdr:oneCellAnchor>
  <xdr:oneCellAnchor>
    <xdr:from>
      <xdr:col>1</xdr:col>
      <xdr:colOff>2066925</xdr:colOff>
      <xdr:row>29</xdr:row>
      <xdr:rowOff>0</xdr:rowOff>
    </xdr:from>
    <xdr:ext cx="3229500" cy="7400"/>
    <xdr:pic>
      <xdr:nvPicPr>
        <xdr:cNvPr id="3" name="Imagen 2">
          <a:extLst>
            <a:ext uri="{FF2B5EF4-FFF2-40B4-BE49-F238E27FC236}">
              <a16:creationId xmlns:a16="http://schemas.microsoft.com/office/drawing/2014/main" id="{3871B981-10A5-402A-BA1E-DB30871E9C39}"/>
            </a:ext>
            <a:ext uri="{147F2762-F138-4A5C-976F-8EAC2B608ADB}">
              <a16:predDERef xmlns:a16="http://schemas.microsoft.com/office/drawing/2014/main" pred="{03A5DFD6-BB70-4A42-939C-D1B689E23902}"/>
            </a:ext>
          </a:extLst>
        </xdr:cNvPr>
        <xdr:cNvPicPr>
          <a:picLocks noChangeAspect="1"/>
        </xdr:cNvPicPr>
      </xdr:nvPicPr>
      <xdr:blipFill>
        <a:blip xmlns:r="http://schemas.openxmlformats.org/officeDocument/2006/relationships" r:embed="rId1"/>
        <a:stretch>
          <a:fillRect/>
        </a:stretch>
      </xdr:blipFill>
      <xdr:spPr>
        <a:xfrm>
          <a:off x="2162175" y="6600825"/>
          <a:ext cx="3229500" cy="7400"/>
        </a:xfrm>
        <a:prstGeom prst="rect">
          <a:avLst/>
        </a:prstGeom>
      </xdr:spPr>
    </xdr:pic>
    <xdr:clientData/>
  </xdr:oneCellAnchor>
  <xdr:oneCellAnchor>
    <xdr:from>
      <xdr:col>1</xdr:col>
      <xdr:colOff>2914650</xdr:colOff>
      <xdr:row>25</xdr:row>
      <xdr:rowOff>180975</xdr:rowOff>
    </xdr:from>
    <xdr:ext cx="1746949" cy="555625"/>
    <xdr:pic>
      <xdr:nvPicPr>
        <xdr:cNvPr id="4" name="Imagen 3">
          <a:extLst>
            <a:ext uri="{FF2B5EF4-FFF2-40B4-BE49-F238E27FC236}">
              <a16:creationId xmlns:a16="http://schemas.microsoft.com/office/drawing/2014/main" id="{F29EB359-E01C-4575-80EE-B70DE48CB8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09900" y="6019800"/>
          <a:ext cx="1746949" cy="555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2886075</xdr:colOff>
      <xdr:row>18</xdr:row>
      <xdr:rowOff>153080</xdr:rowOff>
    </xdr:from>
    <xdr:to>
      <xdr:col>3</xdr:col>
      <xdr:colOff>628650</xdr:colOff>
      <xdr:row>22</xdr:row>
      <xdr:rowOff>57150</xdr:rowOff>
    </xdr:to>
    <xdr:pic>
      <xdr:nvPicPr>
        <xdr:cNvPr id="5" name="Imagen 4" descr="C:\Users\GARCIAPGG\Downloads\Firma Angélica.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81325" y="4658405"/>
          <a:ext cx="1885950" cy="66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1386885</xdr:colOff>
      <xdr:row>3</xdr:row>
      <xdr:rowOff>1533886</xdr:rowOff>
    </xdr:from>
    <xdr:to>
      <xdr:col>2</xdr:col>
      <xdr:colOff>4183240</xdr:colOff>
      <xdr:row>3</xdr:row>
      <xdr:rowOff>3074233</xdr:rowOff>
    </xdr:to>
    <xdr:pic>
      <xdr:nvPicPr>
        <xdr:cNvPr id="2" name="Imagen 1">
          <a:extLst>
            <a:ext uri="{FF2B5EF4-FFF2-40B4-BE49-F238E27FC236}">
              <a16:creationId xmlns:a16="http://schemas.microsoft.com/office/drawing/2014/main" id="{95316EC9-E9D9-4FD7-8F4F-E3DFE0EE1B5A}"/>
            </a:ext>
          </a:extLst>
        </xdr:cNvPr>
        <xdr:cNvPicPr>
          <a:picLocks noChangeAspect="1"/>
        </xdr:cNvPicPr>
      </xdr:nvPicPr>
      <xdr:blipFill>
        <a:blip xmlns:r="http://schemas.openxmlformats.org/officeDocument/2006/relationships" r:embed="rId1"/>
        <a:stretch>
          <a:fillRect/>
        </a:stretch>
      </xdr:blipFill>
      <xdr:spPr>
        <a:xfrm>
          <a:off x="6822485" y="2245086"/>
          <a:ext cx="2796355" cy="15466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2"/>
  <sheetViews>
    <sheetView showGridLines="0" tabSelected="1" topLeftCell="A22" workbookViewId="0">
      <selection activeCell="E33" sqref="E33"/>
    </sheetView>
  </sheetViews>
  <sheetFormatPr baseColWidth="10" defaultColWidth="0" defaultRowHeight="14.5" x14ac:dyDescent="0.35"/>
  <cols>
    <col min="1" max="1" width="1.26953125" style="14" customWidth="1"/>
    <col min="2" max="2" width="42.7265625" style="14" customWidth="1"/>
    <col min="3" max="3" width="11.54296875" style="14" customWidth="1"/>
    <col min="4" max="7" width="20.26953125" style="14" customWidth="1"/>
    <col min="8" max="8" width="11" style="14" customWidth="1"/>
    <col min="9" max="16384" width="11" style="14" hidden="1"/>
  </cols>
  <sheetData>
    <row r="2" spans="2:7" ht="15.5" x14ac:dyDescent="0.35">
      <c r="B2" s="36" t="s">
        <v>0</v>
      </c>
      <c r="C2" s="36"/>
      <c r="D2" s="36"/>
      <c r="E2" s="36"/>
      <c r="F2" s="36"/>
      <c r="G2" s="36"/>
    </row>
    <row r="3" spans="2:7" ht="15.5" x14ac:dyDescent="0.35">
      <c r="B3" s="36" t="s">
        <v>1</v>
      </c>
      <c r="C3" s="36"/>
      <c r="D3" s="36"/>
      <c r="E3" s="36"/>
      <c r="F3" s="36"/>
      <c r="G3" s="36"/>
    </row>
    <row r="4" spans="2:7" ht="78.75" customHeight="1" x14ac:dyDescent="0.35">
      <c r="B4" s="43" t="s">
        <v>2</v>
      </c>
      <c r="C4" s="44"/>
      <c r="D4" s="44"/>
      <c r="E4" s="44"/>
      <c r="F4" s="44"/>
      <c r="G4" s="44"/>
    </row>
    <row r="5" spans="2:7" ht="15" thickBot="1" x14ac:dyDescent="0.4"/>
    <row r="6" spans="2:7" ht="15" thickBot="1" x14ac:dyDescent="0.4">
      <c r="B6" s="37" t="s">
        <v>3</v>
      </c>
      <c r="C6" s="41" t="s">
        <v>4</v>
      </c>
      <c r="D6" s="55" t="s">
        <v>5</v>
      </c>
      <c r="E6" s="56"/>
    </row>
    <row r="7" spans="2:7" ht="31.5" customHeight="1" thickBot="1" x14ac:dyDescent="0.4">
      <c r="B7" s="38"/>
      <c r="C7" s="42"/>
      <c r="D7" s="31" t="s">
        <v>6</v>
      </c>
      <c r="E7" s="30" t="s">
        <v>7</v>
      </c>
    </row>
    <row r="8" spans="2:7" x14ac:dyDescent="0.35">
      <c r="B8" s="39" t="s">
        <v>8</v>
      </c>
      <c r="C8" s="49">
        <v>459.5</v>
      </c>
      <c r="D8" s="29">
        <v>0.02</v>
      </c>
      <c r="E8" s="29">
        <v>4.4999999999999998E-2</v>
      </c>
    </row>
    <row r="9" spans="2:7" x14ac:dyDescent="0.35">
      <c r="B9" s="40"/>
      <c r="C9" s="50"/>
      <c r="D9" s="28">
        <f>IF(D8&lt;1.25%,0,$C$8/MAX($D$8:$E$8)*D8)</f>
        <v>204.22222222222223</v>
      </c>
      <c r="E9" s="28">
        <f>IF(E8&lt;1.25%,0,$C$8/MAX($D$8:$E$8)*E8)</f>
        <v>459.5</v>
      </c>
    </row>
    <row r="10" spans="2:7" x14ac:dyDescent="0.35">
      <c r="B10" s="45" t="s">
        <v>9</v>
      </c>
      <c r="C10" s="51">
        <v>200</v>
      </c>
      <c r="D10" s="27">
        <v>0</v>
      </c>
      <c r="E10" s="27">
        <v>5.0000000000000001E-3</v>
      </c>
    </row>
    <row r="11" spans="2:7" x14ac:dyDescent="0.35">
      <c r="B11" s="46"/>
      <c r="C11" s="52"/>
      <c r="D11" s="26">
        <f>IF(D10&lt;0.5%,0,$C$10/MAX($D$10:$E$10)*D10)</f>
        <v>0</v>
      </c>
      <c r="E11" s="26">
        <f>IF(E10&lt;0.5%,0,$C$10/MAX($D$10:$E$10)*E10)</f>
        <v>200</v>
      </c>
    </row>
    <row r="12" spans="2:7" x14ac:dyDescent="0.35">
      <c r="B12" s="47" t="s">
        <v>10</v>
      </c>
      <c r="C12" s="53">
        <v>178</v>
      </c>
      <c r="D12" s="24">
        <v>10</v>
      </c>
      <c r="E12" s="24">
        <v>10</v>
      </c>
    </row>
    <row r="13" spans="2:7" x14ac:dyDescent="0.35">
      <c r="B13" s="48"/>
      <c r="C13" s="54"/>
      <c r="D13" s="26">
        <f>$C$12/10*D12</f>
        <v>178</v>
      </c>
      <c r="E13" s="26">
        <f>$C$12/10*E12</f>
        <v>178</v>
      </c>
    </row>
    <row r="14" spans="2:7" x14ac:dyDescent="0.35">
      <c r="B14" s="23" t="s">
        <v>11</v>
      </c>
      <c r="C14" s="25">
        <v>50</v>
      </c>
      <c r="D14" s="24">
        <v>0</v>
      </c>
      <c r="E14" s="24">
        <v>35</v>
      </c>
    </row>
    <row r="15" spans="2:7" x14ac:dyDescent="0.35">
      <c r="B15" s="23" t="s">
        <v>12</v>
      </c>
      <c r="C15" s="25">
        <v>100</v>
      </c>
      <c r="D15" s="24">
        <v>100</v>
      </c>
      <c r="E15" s="24">
        <v>100</v>
      </c>
    </row>
    <row r="16" spans="2:7" x14ac:dyDescent="0.35">
      <c r="B16" s="23" t="s">
        <v>13</v>
      </c>
      <c r="C16" s="22">
        <v>2.5</v>
      </c>
      <c r="D16" s="21">
        <v>2.5</v>
      </c>
      <c r="E16" s="21">
        <v>2.5</v>
      </c>
    </row>
    <row r="17" spans="2:7" ht="15" thickBot="1" x14ac:dyDescent="0.4">
      <c r="B17" s="20" t="s">
        <v>14</v>
      </c>
      <c r="C17" s="19">
        <v>10</v>
      </c>
      <c r="D17" s="18">
        <v>10</v>
      </c>
      <c r="E17" s="18">
        <v>10</v>
      </c>
    </row>
    <row r="18" spans="2:7" ht="15" thickBot="1" x14ac:dyDescent="0.4">
      <c r="B18" s="17" t="s">
        <v>15</v>
      </c>
      <c r="C18" s="16">
        <f>SUM(C8:C17)</f>
        <v>1000</v>
      </c>
      <c r="D18" s="15">
        <f>D9+D11+D13+D14+D15+D16+D17</f>
        <v>494.72222222222223</v>
      </c>
      <c r="E18" s="15">
        <f>E9+E11+E13+E14+E15+E16+E17</f>
        <v>985</v>
      </c>
    </row>
    <row r="22" spans="2:7" x14ac:dyDescent="0.35">
      <c r="D22"/>
    </row>
    <row r="24" spans="2:7" x14ac:dyDescent="0.35">
      <c r="B24" s="33" t="s">
        <v>46</v>
      </c>
      <c r="C24" s="33"/>
      <c r="D24" s="33"/>
      <c r="E24" s="33"/>
      <c r="F24" s="32"/>
      <c r="G24" s="32"/>
    </row>
    <row r="25" spans="2:7" x14ac:dyDescent="0.35">
      <c r="B25" s="34" t="s">
        <v>16</v>
      </c>
      <c r="C25" s="34"/>
      <c r="D25" s="34"/>
      <c r="E25" s="34"/>
    </row>
    <row r="31" spans="2:7" x14ac:dyDescent="0.35">
      <c r="B31" s="33" t="s">
        <v>17</v>
      </c>
      <c r="C31" s="33"/>
      <c r="D31" s="33"/>
      <c r="E31" s="33"/>
      <c r="F31" s="32"/>
      <c r="G31" s="32"/>
    </row>
    <row r="32" spans="2:7" x14ac:dyDescent="0.35">
      <c r="B32" s="35" t="s">
        <v>18</v>
      </c>
      <c r="C32" s="35"/>
      <c r="D32" s="35"/>
      <c r="E32" s="35"/>
    </row>
  </sheetData>
  <mergeCells count="16">
    <mergeCell ref="B24:E24"/>
    <mergeCell ref="B25:E25"/>
    <mergeCell ref="B31:E31"/>
    <mergeCell ref="B32:E32"/>
    <mergeCell ref="B2:G2"/>
    <mergeCell ref="B3:G3"/>
    <mergeCell ref="B6:B7"/>
    <mergeCell ref="B8:B9"/>
    <mergeCell ref="C6:C7"/>
    <mergeCell ref="B4:G4"/>
    <mergeCell ref="B10:B11"/>
    <mergeCell ref="B12:B13"/>
    <mergeCell ref="C8:C9"/>
    <mergeCell ref="C10:C11"/>
    <mergeCell ref="C12:C13"/>
    <mergeCell ref="D6:E6"/>
  </mergeCells>
  <pageMargins left="0.7" right="0.7" top="0.75" bottom="0.75" header="0.3" footer="0.3"/>
  <pageSetup orientation="portrait" r:id="rId1"/>
  <headerFooter>
    <oddFooter>&amp;C_x000D_&amp;1#&amp;"Calibri"&amp;10&amp;K000000 DOCUMENTO DE USO INTERNO</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
  <sheetViews>
    <sheetView topLeftCell="E8" zoomScale="90" zoomScaleNormal="90" workbookViewId="0">
      <selection activeCell="C8" sqref="C8"/>
    </sheetView>
  </sheetViews>
  <sheetFormatPr baseColWidth="10" defaultColWidth="10.81640625" defaultRowHeight="14" x14ac:dyDescent="0.35"/>
  <cols>
    <col min="1" max="1" width="65.81640625" style="4" customWidth="1"/>
    <col min="2" max="2" width="12" style="4" customWidth="1"/>
    <col min="3" max="3" width="77.453125" style="4" customWidth="1"/>
    <col min="4" max="4" width="9.453125" style="13" customWidth="1"/>
    <col min="5" max="5" width="46.453125" style="4" customWidth="1"/>
    <col min="6" max="6" width="10.81640625" style="4"/>
    <col min="7" max="7" width="59.453125" style="4" customWidth="1"/>
    <col min="8" max="8" width="10.81640625" style="4"/>
    <col min="9" max="9" width="55" style="4" customWidth="1"/>
    <col min="10" max="16384" width="10.81640625" style="4"/>
  </cols>
  <sheetData>
    <row r="1" spans="1:10" x14ac:dyDescent="0.35">
      <c r="A1" s="1" t="s">
        <v>19</v>
      </c>
      <c r="B1" s="2" t="s">
        <v>20</v>
      </c>
      <c r="C1" s="3" t="s">
        <v>21</v>
      </c>
      <c r="D1" s="3" t="s">
        <v>20</v>
      </c>
      <c r="E1" s="3" t="s">
        <v>22</v>
      </c>
      <c r="F1" s="3" t="s">
        <v>20</v>
      </c>
      <c r="G1" s="3" t="s">
        <v>23</v>
      </c>
      <c r="H1" s="3" t="s">
        <v>20</v>
      </c>
      <c r="I1" s="3" t="s">
        <v>24</v>
      </c>
      <c r="J1" s="3" t="s">
        <v>20</v>
      </c>
    </row>
    <row r="2" spans="1:10" ht="21" customHeight="1" x14ac:dyDescent="0.35">
      <c r="A2" s="57" t="s">
        <v>25</v>
      </c>
      <c r="B2" s="57"/>
      <c r="C2" s="57"/>
      <c r="D2" s="57"/>
      <c r="E2" s="57"/>
      <c r="F2" s="57"/>
      <c r="G2" s="57"/>
      <c r="H2" s="57"/>
      <c r="I2" s="57"/>
      <c r="J2" s="57"/>
    </row>
    <row r="3" spans="1:10" ht="21" customHeight="1" x14ac:dyDescent="0.35">
      <c r="A3" s="57" t="s">
        <v>26</v>
      </c>
      <c r="B3" s="57"/>
      <c r="C3" s="57"/>
      <c r="D3" s="57"/>
      <c r="E3" s="57"/>
      <c r="F3" s="57"/>
      <c r="G3" s="57"/>
      <c r="H3" s="57"/>
      <c r="I3" s="57"/>
      <c r="J3" s="57"/>
    </row>
    <row r="4" spans="1:10" ht="271" customHeight="1" x14ac:dyDescent="0.35">
      <c r="A4" s="5" t="s">
        <v>27</v>
      </c>
      <c r="B4" s="5">
        <v>5</v>
      </c>
      <c r="C4" s="6" t="s">
        <v>28</v>
      </c>
      <c r="D4" s="7">
        <v>0</v>
      </c>
      <c r="E4" s="8" t="s">
        <v>29</v>
      </c>
      <c r="F4" s="9">
        <v>0</v>
      </c>
      <c r="G4" s="8" t="s">
        <v>30</v>
      </c>
      <c r="H4" s="10">
        <v>5</v>
      </c>
      <c r="I4" s="8" t="s">
        <v>31</v>
      </c>
      <c r="J4" s="10">
        <v>0</v>
      </c>
    </row>
    <row r="5" spans="1:10" ht="21" customHeight="1" x14ac:dyDescent="0.35">
      <c r="A5" s="57" t="s">
        <v>32</v>
      </c>
      <c r="B5" s="57"/>
      <c r="C5" s="57"/>
      <c r="D5" s="57"/>
      <c r="E5" s="57"/>
      <c r="F5" s="57"/>
      <c r="G5" s="57"/>
      <c r="H5" s="57"/>
      <c r="I5" s="57"/>
      <c r="J5" s="57"/>
    </row>
    <row r="6" spans="1:10" ht="255.65" customHeight="1" x14ac:dyDescent="0.35">
      <c r="A6" s="8" t="s">
        <v>33</v>
      </c>
      <c r="B6" s="11">
        <v>30</v>
      </c>
      <c r="C6" s="8" t="s">
        <v>34</v>
      </c>
      <c r="D6" s="9">
        <v>0</v>
      </c>
      <c r="E6" s="8" t="s">
        <v>35</v>
      </c>
      <c r="F6" s="10">
        <v>0</v>
      </c>
      <c r="G6" s="8" t="s">
        <v>36</v>
      </c>
      <c r="H6" s="10">
        <v>30</v>
      </c>
      <c r="I6" s="8" t="s">
        <v>37</v>
      </c>
      <c r="J6" s="10">
        <v>0</v>
      </c>
    </row>
    <row r="7" spans="1:10" ht="29.15" customHeight="1" x14ac:dyDescent="0.35">
      <c r="A7" s="57" t="s">
        <v>38</v>
      </c>
      <c r="B7" s="57"/>
      <c r="C7" s="57"/>
      <c r="D7" s="57"/>
      <c r="E7" s="57"/>
      <c r="F7" s="57"/>
      <c r="G7" s="57"/>
      <c r="H7" s="57"/>
      <c r="I7" s="57"/>
      <c r="J7" s="57"/>
    </row>
    <row r="8" spans="1:10" ht="285" customHeight="1" x14ac:dyDescent="0.35">
      <c r="A8" s="8" t="s">
        <v>39</v>
      </c>
      <c r="B8" s="11">
        <v>15</v>
      </c>
      <c r="C8" s="12" t="s">
        <v>40</v>
      </c>
      <c r="D8" s="9">
        <v>0</v>
      </c>
      <c r="E8" s="8" t="s">
        <v>41</v>
      </c>
      <c r="F8" s="10">
        <v>0</v>
      </c>
      <c r="G8" s="8" t="s">
        <v>42</v>
      </c>
      <c r="H8" s="10">
        <v>0</v>
      </c>
      <c r="I8" s="8" t="s">
        <v>41</v>
      </c>
      <c r="J8" s="10">
        <v>0</v>
      </c>
    </row>
    <row r="9" spans="1:10" s="13" customFormat="1" x14ac:dyDescent="0.35">
      <c r="A9" s="1" t="s">
        <v>43</v>
      </c>
      <c r="B9" s="1" t="s">
        <v>44</v>
      </c>
      <c r="C9" s="3" t="s">
        <v>45</v>
      </c>
      <c r="D9" s="3">
        <f>+SUM(D4+D6+D8)</f>
        <v>0</v>
      </c>
      <c r="E9" s="9"/>
      <c r="F9" s="3">
        <f>+SUM(F4+F6+F8)</f>
        <v>0</v>
      </c>
      <c r="G9" s="9"/>
      <c r="H9" s="3">
        <f>+SUM(H4+H6+H8)</f>
        <v>35</v>
      </c>
      <c r="I9" s="9"/>
      <c r="J9" s="3">
        <f>+SUM(J4+J6+J8)</f>
        <v>0</v>
      </c>
    </row>
  </sheetData>
  <mergeCells count="4">
    <mergeCell ref="A2:J2"/>
    <mergeCell ref="A3:J3"/>
    <mergeCell ref="A5:J5"/>
    <mergeCell ref="A7:J7"/>
  </mergeCells>
  <pageMargins left="0.7" right="0.7" top="0.75" bottom="0.75" header="0.3" footer="0.3"/>
  <pageSetup orientation="portrait" r:id="rId1"/>
  <headerFooter>
    <oddFooter>&amp;C_x000D_&amp;1#&amp;"Calibri"&amp;10&amp;K000000 DOCUMENTO DE USO INTERNO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PONDERABLES</vt:lpstr>
      <vt:lpstr>Ambientales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PAOLA GRANADOS</dc:creator>
  <cp:keywords/>
  <dc:description/>
  <cp:lastModifiedBy>LUISA  MARIA  PAEZ</cp:lastModifiedBy>
  <cp:revision/>
  <dcterms:created xsi:type="dcterms:W3CDTF">2025-07-10T14:06:47Z</dcterms:created>
  <dcterms:modified xsi:type="dcterms:W3CDTF">2025-07-18T22:03:06Z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2025-07-10T14:06:52Z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c19d432d-8588-4e4b-b476-6b38657ad4c4</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