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laprevisora-my.sharepoint.com/personal/cristhian_mendez_previsora_gov_co/Documents/Automóviles/INSPECCIONES 2026 - 2028/"/>
    </mc:Choice>
  </mc:AlternateContent>
  <xr:revisionPtr revIDLastSave="276" documentId="8_{FE06CC30-1944-4446-84C1-EDC066854512}" xr6:coauthVersionLast="47" xr6:coauthVersionMax="47" xr10:uidLastSave="{47259B4C-8BE1-4B5B-AFE9-2B6BD20EABEF}"/>
  <bookViews>
    <workbookView xWindow="-110" yWindow="-110" windowWidth="19420" windowHeight="10420" xr2:uid="{E8E4287E-A9B8-4C36-B256-3A32E3BD1261}"/>
  </bookViews>
  <sheets>
    <sheet name="Tarifa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 l="1"/>
  <c r="K10" i="1" l="1"/>
  <c r="K11" i="1" l="1"/>
  <c r="K12" i="1" l="1"/>
  <c r="K13" i="1" l="1"/>
  <c r="K14" i="1" l="1"/>
  <c r="K15" i="1" l="1"/>
  <c r="K16" i="1" l="1"/>
  <c r="K17" i="1" l="1"/>
  <c r="K22" i="1" l="1"/>
  <c r="K21" i="1"/>
  <c r="F12" i="1" l="1"/>
  <c r="G9" i="1" l="1"/>
  <c r="I9" i="1" s="1"/>
  <c r="G10" i="1"/>
  <c r="I10" i="1" s="1"/>
  <c r="G11" i="1"/>
  <c r="I11" i="1" s="1"/>
  <c r="G12" i="1"/>
  <c r="I12" i="1" s="1"/>
  <c r="G13" i="1"/>
  <c r="G14" i="1"/>
  <c r="I14" i="1" s="1"/>
  <c r="G15" i="1"/>
  <c r="I15" i="1" s="1"/>
  <c r="G16" i="1"/>
  <c r="I16" i="1" s="1"/>
  <c r="G17" i="1"/>
  <c r="I17" i="1" s="1"/>
  <c r="G18" i="1"/>
  <c r="I18" i="1" s="1"/>
  <c r="G19" i="1"/>
  <c r="I19" i="1" s="1"/>
  <c r="G20" i="1"/>
  <c r="I20" i="1" s="1"/>
  <c r="G21" i="1"/>
  <c r="I21" i="1" s="1"/>
  <c r="G22" i="1"/>
  <c r="I22" i="1" s="1"/>
  <c r="G8" i="1"/>
  <c r="I8" i="1" s="1"/>
  <c r="F9" i="1"/>
  <c r="H9" i="1" s="1"/>
  <c r="F10" i="1"/>
  <c r="H10" i="1" s="1"/>
  <c r="F11" i="1"/>
  <c r="H11" i="1" s="1"/>
  <c r="H12" i="1"/>
  <c r="F13" i="1"/>
  <c r="H13" i="1" s="1"/>
  <c r="F14" i="1"/>
  <c r="H14" i="1" s="1"/>
  <c r="F15" i="1"/>
  <c r="H15" i="1" s="1"/>
  <c r="F16" i="1"/>
  <c r="H16" i="1" s="1"/>
  <c r="F17" i="1"/>
  <c r="H17" i="1" s="1"/>
  <c r="F18" i="1"/>
  <c r="H18" i="1" s="1"/>
  <c r="F19" i="1"/>
  <c r="H19" i="1" s="1"/>
  <c r="F20" i="1"/>
  <c r="H20" i="1" s="1"/>
  <c r="F21" i="1"/>
  <c r="H21" i="1" s="1"/>
  <c r="F22" i="1"/>
  <c r="H22" i="1" s="1"/>
  <c r="F8" i="1"/>
  <c r="H8" i="1" s="1"/>
  <c r="D23" i="1"/>
  <c r="C23" i="1"/>
  <c r="J11" i="1" l="1"/>
  <c r="L11" i="1" s="1"/>
  <c r="M11" i="1" s="1"/>
  <c r="N11" i="1" s="1"/>
  <c r="J17" i="1"/>
  <c r="L17" i="1" s="1"/>
  <c r="M17" i="1" s="1"/>
  <c r="N17" i="1" s="1"/>
  <c r="J16" i="1"/>
  <c r="L16" i="1" s="1"/>
  <c r="M16" i="1" s="1"/>
  <c r="N16" i="1" s="1"/>
  <c r="J21" i="1"/>
  <c r="L21" i="1" s="1"/>
  <c r="M21" i="1" s="1"/>
  <c r="N21" i="1" s="1"/>
  <c r="J8" i="1"/>
  <c r="L8" i="1" s="1"/>
  <c r="M8" i="1" s="1"/>
  <c r="N8" i="1" s="1"/>
  <c r="J15" i="1"/>
  <c r="L15" i="1" s="1"/>
  <c r="M15" i="1" s="1"/>
  <c r="N15" i="1" s="1"/>
  <c r="J22" i="1"/>
  <c r="L22" i="1" s="1"/>
  <c r="M22" i="1" s="1"/>
  <c r="N22" i="1" s="1"/>
  <c r="J10" i="1"/>
  <c r="L10" i="1" s="1"/>
  <c r="M10" i="1" s="1"/>
  <c r="N10" i="1" s="1"/>
  <c r="G23" i="1"/>
  <c r="H23" i="1"/>
  <c r="J9" i="1"/>
  <c r="L9" i="1" s="1"/>
  <c r="M9" i="1" s="1"/>
  <c r="N9" i="1" s="1"/>
  <c r="J20" i="1"/>
  <c r="L20" i="1" s="1"/>
  <c r="M20" i="1" s="1"/>
  <c r="N20" i="1" s="1"/>
  <c r="J12" i="1"/>
  <c r="L12" i="1" s="1"/>
  <c r="M12" i="1" s="1"/>
  <c r="N12" i="1" s="1"/>
  <c r="J19" i="1"/>
  <c r="L19" i="1" s="1"/>
  <c r="M19" i="1" s="1"/>
  <c r="N19" i="1" s="1"/>
  <c r="J18" i="1"/>
  <c r="L18" i="1" s="1"/>
  <c r="J14" i="1"/>
  <c r="L14" i="1" s="1"/>
  <c r="M14" i="1" s="1"/>
  <c r="N14" i="1" s="1"/>
  <c r="F23" i="1"/>
  <c r="I13" i="1"/>
  <c r="J13" i="1" s="1"/>
  <c r="L13" i="1" s="1"/>
  <c r="M13" i="1" s="1"/>
  <c r="N13" i="1" s="1"/>
  <c r="M18" i="1" l="1"/>
  <c r="L23" i="1"/>
  <c r="I23" i="1"/>
  <c r="J23" i="1"/>
  <c r="N18" i="1" l="1"/>
  <c r="N23" i="1" s="1"/>
  <c r="M23" i="1"/>
</calcChain>
</file>

<file path=xl/sharedStrings.xml><?xml version="1.0" encoding="utf-8"?>
<sst xmlns="http://schemas.openxmlformats.org/spreadsheetml/2006/main" count="37" uniqueCount="33">
  <si>
    <t>Total Propuesta</t>
  </si>
  <si>
    <t>Costo 1er Año</t>
  </si>
  <si>
    <t>Costo 2do Año</t>
  </si>
  <si>
    <t>Proyección de servicios / mes (1er año)</t>
  </si>
  <si>
    <t>Proyección de servicios / mes (2do año)</t>
  </si>
  <si>
    <t>Livianos en Centro</t>
  </si>
  <si>
    <t>Pesados en Centro</t>
  </si>
  <si>
    <t>Motos en Centro</t>
  </si>
  <si>
    <t>Delegada Vehículos Livianos</t>
  </si>
  <si>
    <t>Virtual Asistida Livianos</t>
  </si>
  <si>
    <t>Virtual Asistida Pesados</t>
  </si>
  <si>
    <t>Virtual Asistida Motos</t>
  </si>
  <si>
    <t>Bicicletas virtual asistida</t>
  </si>
  <si>
    <t>Validación Existencia de Bicicleta</t>
  </si>
  <si>
    <t>Marcación</t>
  </si>
  <si>
    <t>RTM Livianos</t>
  </si>
  <si>
    <t>RTM Pesados</t>
  </si>
  <si>
    <t>RTM Motos</t>
  </si>
  <si>
    <t>Análisis de Continuidad</t>
  </si>
  <si>
    <t>Predictiva</t>
  </si>
  <si>
    <t>Tarifa Propuesta</t>
  </si>
  <si>
    <t>Costo Mes 1er Año</t>
  </si>
  <si>
    <t>Costo Mes 2do Año</t>
  </si>
  <si>
    <t>TOTAL</t>
  </si>
  <si>
    <t>N/A</t>
  </si>
  <si>
    <t>Subtotal Propuesta 2 años</t>
  </si>
  <si>
    <t>Tipo de Servicio</t>
  </si>
  <si>
    <t>Porcentaje ítem  descuento inspección</t>
  </si>
  <si>
    <t>Propuesta con descuento en ítem de inspección</t>
  </si>
  <si>
    <t>IVA 19%</t>
  </si>
  <si>
    <r>
      <t xml:space="preserve">Objeto:  </t>
    </r>
    <r>
      <rPr>
        <sz val="11"/>
        <color theme="1"/>
        <rFont val="Verdana"/>
        <family val="2"/>
      </rPr>
      <t>EL PROVEEDOR, se obliga con LA PREVISORA S.A. a la prestación a nivel nacional del servicio de inspección (vehículos livianos, pesados, motos y bicicletas), marcación vehicular (segmentos livianos) y revisión técnico-mecánica de acuerdo con los términos y condiciones establecidas por LA PREVISORA S.A.</t>
    </r>
  </si>
  <si>
    <r>
      <rPr>
        <b/>
        <sz val="11"/>
        <color theme="1"/>
        <rFont val="Verdana"/>
        <family val="2"/>
      </rPr>
      <t xml:space="preserve">Notas: 
1. </t>
    </r>
    <r>
      <rPr>
        <sz val="11"/>
        <color theme="1"/>
        <rFont val="Verdana"/>
        <family val="2"/>
      </rPr>
      <t>Es importante que el proponente tenga</t>
    </r>
    <r>
      <rPr>
        <b/>
        <sz val="11"/>
        <color theme="1"/>
        <rFont val="Verdana"/>
        <family val="2"/>
      </rPr>
      <t xml:space="preserve"> </t>
    </r>
    <r>
      <rPr>
        <sz val="11"/>
        <color theme="1"/>
        <rFont val="Verdana"/>
        <family val="2"/>
      </rPr>
      <t xml:space="preserve">en cuenta que los servicios mencionados son unicamente una proyección, por lo tanto, podran aumentarse o disminuirse según necesidades de la compañía. El proveedor tendrá la capacidad de continuar con la prestación de servicios, en caso de presentarse cualquiera de los dos escenarios. </t>
    </r>
    <r>
      <rPr>
        <b/>
        <sz val="11"/>
        <color theme="1"/>
        <rFont val="Verdana"/>
        <family val="2"/>
      </rPr>
      <t xml:space="preserve">
2. </t>
    </r>
    <r>
      <rPr>
        <sz val="11"/>
        <color theme="1"/>
        <rFont val="Verdana"/>
        <family val="2"/>
      </rPr>
      <t xml:space="preserve">Solo se deben diligenciar las celdas E8 a E22 y K8.
</t>
    </r>
    <r>
      <rPr>
        <b/>
        <sz val="11"/>
        <color theme="1"/>
        <rFont val="Verdana"/>
        <family val="2"/>
      </rPr>
      <t xml:space="preserve">3. </t>
    </r>
    <r>
      <rPr>
        <sz val="11"/>
        <color theme="1"/>
        <rFont val="Verdana"/>
        <family val="2"/>
      </rPr>
      <t xml:space="preserve">Se proyectó un aumento en la tarifa del </t>
    </r>
    <r>
      <rPr>
        <b/>
        <sz val="11"/>
        <color theme="1"/>
        <rFont val="Verdana"/>
        <family val="2"/>
      </rPr>
      <t>5%</t>
    </r>
    <r>
      <rPr>
        <sz val="11"/>
        <color theme="1"/>
        <rFont val="Verdana"/>
        <family val="2"/>
      </rPr>
      <t xml:space="preserve"> por IPC del segundo año (para efectos de la presentación de la propuesta). No obstante, el aumento  para el segundo año de contrato (1 de marzo de 2027 hasta el 29 de febrero de 2028) se calculará con base al IPC establecido por el DANE del año 2026.
</t>
    </r>
    <r>
      <rPr>
        <b/>
        <sz val="11"/>
        <color theme="1"/>
        <rFont val="Verdana"/>
        <family val="2"/>
      </rPr>
      <t>4. Se recomienda al proveedor que verifique el monto de la propuesta económica, versus el presupuesto establecido, con el fin de que no lo sobrepase. Ver cifra calculada en la celda N23.</t>
    </r>
  </si>
  <si>
    <t>ANEXO FORMATO PROPUESTA ECONÓMICA.
INVITACIÓN ABIERTA No. 001-2026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</si>
</sst>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quot;$&quot;\ #,##0"/>
  </numFmts>
  <fonts count="8" x14ac:knownFonts="1">
    <font>
      <sz val="11"/>
      <color theme="1"/>
      <name val="Aptos Narrow"/>
      <family val="2"/>
      <scheme val="minor"/>
    </font>
    <font>
      <sz val="11"/>
      <color theme="1"/>
      <name val="Aptos Narrow"/>
      <family val="2"/>
      <scheme val="minor"/>
    </font>
    <font>
      <sz val="11"/>
      <color theme="1"/>
      <name val="Verdana"/>
      <family val="2"/>
    </font>
    <font>
      <b/>
      <sz val="11"/>
      <color theme="1"/>
      <name val="Verdana"/>
      <family val="2"/>
    </font>
    <font>
      <b/>
      <sz val="11"/>
      <color theme="0"/>
      <name val="Verdana"/>
      <family val="2"/>
    </font>
    <font>
      <b/>
      <sz val="12"/>
      <color theme="1"/>
      <name val="Verdana"/>
      <family val="2"/>
    </font>
    <font>
      <b/>
      <sz val="12"/>
      <name val="Verdana"/>
      <family val="2"/>
    </font>
    <font>
      <b/>
      <sz val="12"/>
      <color rgb="FFFF0000"/>
      <name val="Verdana"/>
      <family val="2"/>
    </font>
  </fonts>
  <fills count="7">
    <fill>
      <patternFill patternType="none"/>
    </fill>
    <fill>
      <patternFill patternType="gray125"/>
    </fill>
    <fill>
      <patternFill patternType="solid">
        <fgColor rgb="FF92D050"/>
        <bgColor indexed="64"/>
      </patternFill>
    </fill>
    <fill>
      <patternFill patternType="solid">
        <fgColor rgb="FF7030A0"/>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2" tint="-9.9978637043366805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1" fontId="1" fillId="0" borderId="0" applyFont="0" applyFill="0" applyBorder="0" applyAlignment="0" applyProtection="0"/>
    <xf numFmtId="9" fontId="1" fillId="0" borderId="0" applyFont="0" applyFill="0" applyBorder="0" applyAlignment="0" applyProtection="0"/>
  </cellStyleXfs>
  <cellXfs count="22">
    <xf numFmtId="0" fontId="0" fillId="0" borderId="0" xfId="0"/>
    <xf numFmtId="0" fontId="2" fillId="0" borderId="0" xfId="0" applyFont="1" applyProtection="1">
      <protection hidden="1"/>
    </xf>
    <xf numFmtId="41" fontId="4" fillId="2" borderId="1" xfId="1" applyFont="1" applyFill="1" applyBorder="1" applyAlignment="1" applyProtection="1">
      <alignment horizontal="center" vertical="center" wrapText="1"/>
      <protection hidden="1"/>
    </xf>
    <xf numFmtId="41" fontId="4" fillId="3" borderId="1" xfId="1" applyFont="1" applyFill="1" applyBorder="1" applyAlignment="1" applyProtection="1">
      <alignment horizontal="center" vertical="center" wrapText="1"/>
      <protection hidden="1"/>
    </xf>
    <xf numFmtId="41" fontId="4" fillId="4" borderId="1" xfId="1" applyFont="1" applyFill="1" applyBorder="1" applyAlignment="1" applyProtection="1">
      <alignment horizontal="center" vertical="center" wrapText="1"/>
      <protection hidden="1"/>
    </xf>
    <xf numFmtId="41" fontId="4" fillId="5" borderId="1" xfId="1" applyFont="1" applyFill="1" applyBorder="1" applyAlignment="1" applyProtection="1">
      <alignment horizontal="center" vertical="center" wrapText="1"/>
      <protection hidden="1"/>
    </xf>
    <xf numFmtId="0" fontId="2" fillId="0" borderId="1" xfId="0" applyFont="1" applyBorder="1" applyProtection="1">
      <protection hidden="1"/>
    </xf>
    <xf numFmtId="3" fontId="2" fillId="0" borderId="1" xfId="0" applyNumberFormat="1" applyFont="1" applyBorder="1" applyAlignment="1" applyProtection="1">
      <alignment horizontal="center"/>
      <protection hidden="1"/>
    </xf>
    <xf numFmtId="164" fontId="2" fillId="0" borderId="1" xfId="0" applyNumberFormat="1" applyFont="1" applyBorder="1" applyAlignment="1" applyProtection="1">
      <alignment horizontal="center"/>
      <protection hidden="1"/>
    </xf>
    <xf numFmtId="9" fontId="2" fillId="0" borderId="1" xfId="2" applyFont="1" applyBorder="1" applyAlignment="1" applyProtection="1">
      <alignment horizontal="center"/>
      <protection hidden="1"/>
    </xf>
    <xf numFmtId="0" fontId="5" fillId="0" borderId="1" xfId="0" applyFont="1" applyBorder="1" applyAlignment="1" applyProtection="1">
      <alignment horizontal="center"/>
      <protection hidden="1"/>
    </xf>
    <xf numFmtId="3" fontId="5" fillId="0" borderId="1" xfId="0" applyNumberFormat="1" applyFont="1" applyBorder="1" applyAlignment="1" applyProtection="1">
      <alignment horizontal="center"/>
      <protection hidden="1"/>
    </xf>
    <xf numFmtId="164" fontId="5" fillId="0" borderId="1" xfId="0" applyNumberFormat="1" applyFont="1" applyBorder="1" applyAlignment="1" applyProtection="1">
      <alignment horizontal="center"/>
      <protection hidden="1"/>
    </xf>
    <xf numFmtId="164" fontId="6" fillId="0" borderId="1" xfId="0" applyNumberFormat="1" applyFont="1" applyBorder="1" applyAlignment="1" applyProtection="1">
      <alignment horizontal="center"/>
      <protection hidden="1"/>
    </xf>
    <xf numFmtId="164" fontId="7" fillId="0" borderId="1" xfId="0" applyNumberFormat="1" applyFont="1" applyBorder="1" applyAlignment="1" applyProtection="1">
      <alignment horizontal="center"/>
      <protection hidden="1"/>
    </xf>
    <xf numFmtId="4" fontId="2" fillId="0" borderId="0" xfId="0" applyNumberFormat="1" applyFont="1" applyProtection="1">
      <protection hidden="1"/>
    </xf>
    <xf numFmtId="0" fontId="2" fillId="0" borderId="0" xfId="0" applyFont="1" applyAlignment="1" applyProtection="1">
      <alignment wrapText="1"/>
      <protection hidden="1"/>
    </xf>
    <xf numFmtId="164" fontId="2" fillId="6" borderId="1" xfId="0" applyNumberFormat="1" applyFont="1" applyFill="1" applyBorder="1" applyAlignment="1" applyProtection="1">
      <alignment horizontal="center"/>
      <protection locked="0"/>
    </xf>
    <xf numFmtId="9" fontId="2" fillId="6" borderId="1" xfId="2" applyFont="1" applyFill="1" applyBorder="1" applyAlignment="1" applyProtection="1">
      <alignment horizontal="center"/>
      <protection locked="0"/>
    </xf>
    <xf numFmtId="0" fontId="2" fillId="0" borderId="1" xfId="0" applyFont="1" applyBorder="1" applyAlignment="1" applyProtection="1">
      <alignment horizontal="left" vertical="top" wrapText="1"/>
      <protection hidden="1"/>
    </xf>
    <xf numFmtId="0" fontId="2" fillId="0" borderId="1" xfId="0" applyFont="1" applyBorder="1" applyAlignment="1" applyProtection="1">
      <alignment horizontal="center" wrapText="1"/>
      <protection hidden="1"/>
    </xf>
    <xf numFmtId="0" fontId="3" fillId="0" borderId="1" xfId="0" applyFont="1" applyBorder="1" applyAlignment="1" applyProtection="1">
      <alignment horizontal="center" vertical="center" wrapText="1"/>
      <protection hidden="1"/>
    </xf>
  </cellXfs>
  <cellStyles count="3">
    <cellStyle name="Millares [0]" xfId="1" builtinId="6"/>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481852</xdr:colOff>
      <xdr:row>1</xdr:row>
      <xdr:rowOff>0</xdr:rowOff>
    </xdr:from>
    <xdr:to>
      <xdr:col>1</xdr:col>
      <xdr:colOff>1690688</xdr:colOff>
      <xdr:row>4</xdr:row>
      <xdr:rowOff>103799</xdr:rowOff>
    </xdr:to>
    <xdr:pic>
      <xdr:nvPicPr>
        <xdr:cNvPr id="2" name="Imagen 1">
          <a:extLst>
            <a:ext uri="{FF2B5EF4-FFF2-40B4-BE49-F238E27FC236}">
              <a16:creationId xmlns:a16="http://schemas.microsoft.com/office/drawing/2014/main" id="{B1B0FB62-B259-497D-90B8-91C0B3F7F3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39052" y="171450"/>
          <a:ext cx="1208836" cy="6403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49BBE-EBA0-45EE-A536-3F6F42636CE5}">
  <dimension ref="B2:P29"/>
  <sheetViews>
    <sheetView showGridLines="0" tabSelected="1" zoomScale="80" zoomScaleNormal="80" workbookViewId="0"/>
  </sheetViews>
  <sheetFormatPr baseColWidth="10" defaultColWidth="10.90625" defaultRowHeight="13.5" x14ac:dyDescent="0.25"/>
  <cols>
    <col min="1" max="1" width="2.453125" style="1" customWidth="1"/>
    <col min="2" max="2" width="35" style="1" bestFit="1" customWidth="1"/>
    <col min="3" max="4" width="16.1796875" style="1" customWidth="1"/>
    <col min="5" max="6" width="19.54296875" style="1" customWidth="1"/>
    <col min="7" max="7" width="18.6328125" style="1" bestFit="1" customWidth="1"/>
    <col min="8" max="8" width="21" style="1" customWidth="1"/>
    <col min="9" max="9" width="19.6328125" style="1" bestFit="1" customWidth="1"/>
    <col min="10" max="10" width="22.6328125" style="1" customWidth="1"/>
    <col min="11" max="11" width="16.81640625" style="1" customWidth="1"/>
    <col min="12" max="12" width="22.7265625" style="1" bestFit="1" customWidth="1"/>
    <col min="13" max="13" width="19.6328125" style="1" bestFit="1" customWidth="1"/>
    <col min="14" max="14" width="22.1796875" style="1" bestFit="1" customWidth="1"/>
    <col min="15" max="15" width="10.90625" style="1"/>
    <col min="16" max="16" width="19.1796875" style="1" bestFit="1" customWidth="1"/>
    <col min="17" max="16384" width="10.90625" style="1"/>
  </cols>
  <sheetData>
    <row r="2" spans="2:14" ht="14.5" customHeight="1" x14ac:dyDescent="0.25">
      <c r="B2" s="20"/>
      <c r="C2" s="21" t="s">
        <v>32</v>
      </c>
      <c r="D2" s="21"/>
      <c r="E2" s="21"/>
      <c r="F2" s="21"/>
      <c r="G2" s="21"/>
      <c r="H2" s="21" t="s">
        <v>30</v>
      </c>
      <c r="I2" s="21"/>
      <c r="J2" s="21"/>
      <c r="K2" s="21"/>
      <c r="L2" s="21"/>
      <c r="M2" s="21"/>
      <c r="N2" s="21"/>
    </row>
    <row r="3" spans="2:14" x14ac:dyDescent="0.25">
      <c r="B3" s="20"/>
      <c r="C3" s="21"/>
      <c r="D3" s="21"/>
      <c r="E3" s="21"/>
      <c r="F3" s="21"/>
      <c r="G3" s="21"/>
      <c r="H3" s="21"/>
      <c r="I3" s="21"/>
      <c r="J3" s="21"/>
      <c r="K3" s="21"/>
      <c r="L3" s="21"/>
      <c r="M3" s="21"/>
      <c r="N3" s="21"/>
    </row>
    <row r="4" spans="2:14" x14ac:dyDescent="0.25">
      <c r="B4" s="20"/>
      <c r="C4" s="21"/>
      <c r="D4" s="21"/>
      <c r="E4" s="21"/>
      <c r="F4" s="21"/>
      <c r="G4" s="21"/>
      <c r="H4" s="21"/>
      <c r="I4" s="21"/>
      <c r="J4" s="21"/>
      <c r="K4" s="21"/>
      <c r="L4" s="21"/>
      <c r="M4" s="21"/>
      <c r="N4" s="21"/>
    </row>
    <row r="5" spans="2:14" x14ac:dyDescent="0.25">
      <c r="B5" s="20"/>
      <c r="C5" s="21"/>
      <c r="D5" s="21"/>
      <c r="E5" s="21"/>
      <c r="F5" s="21"/>
      <c r="G5" s="21"/>
      <c r="H5" s="21"/>
      <c r="I5" s="21"/>
      <c r="J5" s="21"/>
      <c r="K5" s="21"/>
      <c r="L5" s="21"/>
      <c r="M5" s="21"/>
      <c r="N5" s="21"/>
    </row>
    <row r="7" spans="2:14" ht="54" x14ac:dyDescent="0.25">
      <c r="B7" s="2" t="s">
        <v>26</v>
      </c>
      <c r="C7" s="2" t="s">
        <v>3</v>
      </c>
      <c r="D7" s="2" t="s">
        <v>4</v>
      </c>
      <c r="E7" s="3" t="s">
        <v>20</v>
      </c>
      <c r="F7" s="4" t="s">
        <v>21</v>
      </c>
      <c r="G7" s="4" t="s">
        <v>22</v>
      </c>
      <c r="H7" s="5" t="s">
        <v>1</v>
      </c>
      <c r="I7" s="5" t="s">
        <v>2</v>
      </c>
      <c r="J7" s="3" t="s">
        <v>25</v>
      </c>
      <c r="K7" s="3" t="s">
        <v>27</v>
      </c>
      <c r="L7" s="3" t="s">
        <v>28</v>
      </c>
      <c r="M7" s="3" t="s">
        <v>29</v>
      </c>
      <c r="N7" s="3" t="s">
        <v>0</v>
      </c>
    </row>
    <row r="8" spans="2:14" x14ac:dyDescent="0.25">
      <c r="B8" s="6" t="s">
        <v>5</v>
      </c>
      <c r="C8" s="7">
        <v>335</v>
      </c>
      <c r="D8" s="7">
        <v>350</v>
      </c>
      <c r="E8" s="17">
        <v>0</v>
      </c>
      <c r="F8" s="8">
        <f>+E8*C8</f>
        <v>0</v>
      </c>
      <c r="G8" s="8">
        <f>(E8*1.05)*D8</f>
        <v>0</v>
      </c>
      <c r="H8" s="8">
        <f>+F8*12</f>
        <v>0</v>
      </c>
      <c r="I8" s="8">
        <f>+G8*12</f>
        <v>0</v>
      </c>
      <c r="J8" s="8">
        <f>SUM(H8:I8)</f>
        <v>0</v>
      </c>
      <c r="K8" s="18">
        <v>0</v>
      </c>
      <c r="L8" s="8">
        <f>J8-(J8*K8)</f>
        <v>0</v>
      </c>
      <c r="M8" s="8">
        <f>+L8*0.19</f>
        <v>0</v>
      </c>
      <c r="N8" s="8">
        <f>+M8+L8</f>
        <v>0</v>
      </c>
    </row>
    <row r="9" spans="2:14" x14ac:dyDescent="0.25">
      <c r="B9" s="6" t="s">
        <v>6</v>
      </c>
      <c r="C9" s="7">
        <v>452</v>
      </c>
      <c r="D9" s="7">
        <v>519</v>
      </c>
      <c r="E9" s="17">
        <v>0</v>
      </c>
      <c r="F9" s="8">
        <f t="shared" ref="F9:F22" si="0">+E9*C9</f>
        <v>0</v>
      </c>
      <c r="G9" s="8">
        <f t="shared" ref="G9:G22" si="1">(E9*1.05)*D9</f>
        <v>0</v>
      </c>
      <c r="H9" s="8">
        <f t="shared" ref="H9:H22" si="2">+F9*12</f>
        <v>0</v>
      </c>
      <c r="I9" s="8">
        <f t="shared" ref="I9:I22" si="3">+G9*12</f>
        <v>0</v>
      </c>
      <c r="J9" s="8">
        <f t="shared" ref="J9:J22" si="4">SUM(H9:I9)</f>
        <v>0</v>
      </c>
      <c r="K9" s="9">
        <f>+K8</f>
        <v>0</v>
      </c>
      <c r="L9" s="8">
        <f t="shared" ref="L9:L22" si="5">J9-(J9*K9)</f>
        <v>0</v>
      </c>
      <c r="M9" s="8">
        <f t="shared" ref="M9:M22" si="6">+L9*0.19</f>
        <v>0</v>
      </c>
      <c r="N9" s="8">
        <f t="shared" ref="N9:N22" si="7">+M9+L9</f>
        <v>0</v>
      </c>
    </row>
    <row r="10" spans="2:14" x14ac:dyDescent="0.25">
      <c r="B10" s="6" t="s">
        <v>7</v>
      </c>
      <c r="C10" s="7">
        <v>10</v>
      </c>
      <c r="D10" s="7">
        <v>11</v>
      </c>
      <c r="E10" s="17">
        <v>0</v>
      </c>
      <c r="F10" s="8">
        <f t="shared" si="0"/>
        <v>0</v>
      </c>
      <c r="G10" s="8">
        <f t="shared" si="1"/>
        <v>0</v>
      </c>
      <c r="H10" s="8">
        <f t="shared" si="2"/>
        <v>0</v>
      </c>
      <c r="I10" s="8">
        <f t="shared" si="3"/>
        <v>0</v>
      </c>
      <c r="J10" s="8">
        <f t="shared" si="4"/>
        <v>0</v>
      </c>
      <c r="K10" s="9">
        <f t="shared" ref="K10:K17" si="8">+K9</f>
        <v>0</v>
      </c>
      <c r="L10" s="8">
        <f t="shared" si="5"/>
        <v>0</v>
      </c>
      <c r="M10" s="8">
        <f t="shared" si="6"/>
        <v>0</v>
      </c>
      <c r="N10" s="8">
        <f t="shared" si="7"/>
        <v>0</v>
      </c>
    </row>
    <row r="11" spans="2:14" x14ac:dyDescent="0.25">
      <c r="B11" s="6" t="s">
        <v>8</v>
      </c>
      <c r="C11" s="7">
        <v>10</v>
      </c>
      <c r="D11" s="7">
        <v>11</v>
      </c>
      <c r="E11" s="17">
        <v>0</v>
      </c>
      <c r="F11" s="8">
        <f t="shared" si="0"/>
        <v>0</v>
      </c>
      <c r="G11" s="8">
        <f t="shared" si="1"/>
        <v>0</v>
      </c>
      <c r="H11" s="8">
        <f t="shared" si="2"/>
        <v>0</v>
      </c>
      <c r="I11" s="8">
        <f t="shared" si="3"/>
        <v>0</v>
      </c>
      <c r="J11" s="8">
        <f t="shared" si="4"/>
        <v>0</v>
      </c>
      <c r="K11" s="9">
        <f t="shared" si="8"/>
        <v>0</v>
      </c>
      <c r="L11" s="8">
        <f t="shared" si="5"/>
        <v>0</v>
      </c>
      <c r="M11" s="8">
        <f t="shared" si="6"/>
        <v>0</v>
      </c>
      <c r="N11" s="8">
        <f t="shared" si="7"/>
        <v>0</v>
      </c>
    </row>
    <row r="12" spans="2:14" x14ac:dyDescent="0.25">
      <c r="B12" s="6" t="s">
        <v>9</v>
      </c>
      <c r="C12" s="7">
        <v>310</v>
      </c>
      <c r="D12" s="7">
        <v>324</v>
      </c>
      <c r="E12" s="17">
        <v>0</v>
      </c>
      <c r="F12" s="8">
        <f>+E12*C12</f>
        <v>0</v>
      </c>
      <c r="G12" s="8">
        <f t="shared" si="1"/>
        <v>0</v>
      </c>
      <c r="H12" s="8">
        <f t="shared" si="2"/>
        <v>0</v>
      </c>
      <c r="I12" s="8">
        <f t="shared" si="3"/>
        <v>0</v>
      </c>
      <c r="J12" s="8">
        <f t="shared" si="4"/>
        <v>0</v>
      </c>
      <c r="K12" s="9">
        <f t="shared" si="8"/>
        <v>0</v>
      </c>
      <c r="L12" s="8">
        <f t="shared" si="5"/>
        <v>0</v>
      </c>
      <c r="M12" s="8">
        <f t="shared" si="6"/>
        <v>0</v>
      </c>
      <c r="N12" s="8">
        <f t="shared" si="7"/>
        <v>0</v>
      </c>
    </row>
    <row r="13" spans="2:14" x14ac:dyDescent="0.25">
      <c r="B13" s="6" t="s">
        <v>10</v>
      </c>
      <c r="C13" s="7">
        <v>197</v>
      </c>
      <c r="D13" s="7">
        <v>205</v>
      </c>
      <c r="E13" s="17">
        <v>0</v>
      </c>
      <c r="F13" s="8">
        <f t="shared" si="0"/>
        <v>0</v>
      </c>
      <c r="G13" s="8">
        <f t="shared" si="1"/>
        <v>0</v>
      </c>
      <c r="H13" s="8">
        <f t="shared" si="2"/>
        <v>0</v>
      </c>
      <c r="I13" s="8">
        <f t="shared" si="3"/>
        <v>0</v>
      </c>
      <c r="J13" s="8">
        <f t="shared" si="4"/>
        <v>0</v>
      </c>
      <c r="K13" s="9">
        <f t="shared" si="8"/>
        <v>0</v>
      </c>
      <c r="L13" s="8">
        <f t="shared" si="5"/>
        <v>0</v>
      </c>
      <c r="M13" s="8">
        <f t="shared" si="6"/>
        <v>0</v>
      </c>
      <c r="N13" s="8">
        <f t="shared" si="7"/>
        <v>0</v>
      </c>
    </row>
    <row r="14" spans="2:14" x14ac:dyDescent="0.25">
      <c r="B14" s="6" t="s">
        <v>11</v>
      </c>
      <c r="C14" s="7">
        <v>10</v>
      </c>
      <c r="D14" s="7">
        <v>11</v>
      </c>
      <c r="E14" s="17">
        <v>0</v>
      </c>
      <c r="F14" s="8">
        <f t="shared" si="0"/>
        <v>0</v>
      </c>
      <c r="G14" s="8">
        <f t="shared" si="1"/>
        <v>0</v>
      </c>
      <c r="H14" s="8">
        <f t="shared" si="2"/>
        <v>0</v>
      </c>
      <c r="I14" s="8">
        <f t="shared" si="3"/>
        <v>0</v>
      </c>
      <c r="J14" s="8">
        <f t="shared" si="4"/>
        <v>0</v>
      </c>
      <c r="K14" s="9">
        <f t="shared" si="8"/>
        <v>0</v>
      </c>
      <c r="L14" s="8">
        <f t="shared" si="5"/>
        <v>0</v>
      </c>
      <c r="M14" s="8">
        <f t="shared" si="6"/>
        <v>0</v>
      </c>
      <c r="N14" s="8">
        <f t="shared" si="7"/>
        <v>0</v>
      </c>
    </row>
    <row r="15" spans="2:14" x14ac:dyDescent="0.25">
      <c r="B15" s="6" t="s">
        <v>12</v>
      </c>
      <c r="C15" s="7">
        <v>4</v>
      </c>
      <c r="D15" s="7">
        <v>5</v>
      </c>
      <c r="E15" s="17">
        <v>0</v>
      </c>
      <c r="F15" s="8">
        <f t="shared" si="0"/>
        <v>0</v>
      </c>
      <c r="G15" s="8">
        <f t="shared" si="1"/>
        <v>0</v>
      </c>
      <c r="H15" s="8">
        <f t="shared" si="2"/>
        <v>0</v>
      </c>
      <c r="I15" s="8">
        <f t="shared" si="3"/>
        <v>0</v>
      </c>
      <c r="J15" s="8">
        <f t="shared" si="4"/>
        <v>0</v>
      </c>
      <c r="K15" s="9">
        <f t="shared" si="8"/>
        <v>0</v>
      </c>
      <c r="L15" s="8">
        <f t="shared" si="5"/>
        <v>0</v>
      </c>
      <c r="M15" s="8">
        <f t="shared" si="6"/>
        <v>0</v>
      </c>
      <c r="N15" s="8">
        <f t="shared" si="7"/>
        <v>0</v>
      </c>
    </row>
    <row r="16" spans="2:14" x14ac:dyDescent="0.25">
      <c r="B16" s="6" t="s">
        <v>13</v>
      </c>
      <c r="C16" s="7">
        <v>4</v>
      </c>
      <c r="D16" s="7">
        <v>5</v>
      </c>
      <c r="E16" s="17">
        <v>0</v>
      </c>
      <c r="F16" s="8">
        <f t="shared" si="0"/>
        <v>0</v>
      </c>
      <c r="G16" s="8">
        <f t="shared" si="1"/>
        <v>0</v>
      </c>
      <c r="H16" s="8">
        <f t="shared" si="2"/>
        <v>0</v>
      </c>
      <c r="I16" s="8">
        <f t="shared" si="3"/>
        <v>0</v>
      </c>
      <c r="J16" s="8">
        <f t="shared" si="4"/>
        <v>0</v>
      </c>
      <c r="K16" s="9">
        <f t="shared" si="8"/>
        <v>0</v>
      </c>
      <c r="L16" s="8">
        <f t="shared" si="5"/>
        <v>0</v>
      </c>
      <c r="M16" s="8">
        <f t="shared" si="6"/>
        <v>0</v>
      </c>
      <c r="N16" s="8">
        <f t="shared" si="7"/>
        <v>0</v>
      </c>
    </row>
    <row r="17" spans="2:16" x14ac:dyDescent="0.25">
      <c r="B17" s="6" t="s">
        <v>14</v>
      </c>
      <c r="C17" s="7">
        <v>4</v>
      </c>
      <c r="D17" s="7">
        <v>5</v>
      </c>
      <c r="E17" s="17">
        <v>0</v>
      </c>
      <c r="F17" s="8">
        <f t="shared" si="0"/>
        <v>0</v>
      </c>
      <c r="G17" s="8">
        <f t="shared" si="1"/>
        <v>0</v>
      </c>
      <c r="H17" s="8">
        <f t="shared" si="2"/>
        <v>0</v>
      </c>
      <c r="I17" s="8">
        <f t="shared" si="3"/>
        <v>0</v>
      </c>
      <c r="J17" s="8">
        <f t="shared" si="4"/>
        <v>0</v>
      </c>
      <c r="K17" s="9">
        <f t="shared" si="8"/>
        <v>0</v>
      </c>
      <c r="L17" s="8">
        <f t="shared" si="5"/>
        <v>0</v>
      </c>
      <c r="M17" s="8">
        <f t="shared" si="6"/>
        <v>0</v>
      </c>
      <c r="N17" s="8">
        <f t="shared" si="7"/>
        <v>0</v>
      </c>
    </row>
    <row r="18" spans="2:16" x14ac:dyDescent="0.25">
      <c r="B18" s="6" t="s">
        <v>15</v>
      </c>
      <c r="C18" s="7">
        <v>10</v>
      </c>
      <c r="D18" s="7">
        <v>12</v>
      </c>
      <c r="E18" s="17">
        <v>0</v>
      </c>
      <c r="F18" s="8">
        <f t="shared" si="0"/>
        <v>0</v>
      </c>
      <c r="G18" s="8">
        <f t="shared" si="1"/>
        <v>0</v>
      </c>
      <c r="H18" s="8">
        <f t="shared" si="2"/>
        <v>0</v>
      </c>
      <c r="I18" s="8">
        <f t="shared" si="3"/>
        <v>0</v>
      </c>
      <c r="J18" s="8">
        <f t="shared" si="4"/>
        <v>0</v>
      </c>
      <c r="K18" s="8" t="s">
        <v>24</v>
      </c>
      <c r="L18" s="8">
        <f>+J18</f>
        <v>0</v>
      </c>
      <c r="M18" s="8">
        <f t="shared" si="6"/>
        <v>0</v>
      </c>
      <c r="N18" s="8">
        <f t="shared" si="7"/>
        <v>0</v>
      </c>
    </row>
    <row r="19" spans="2:16" x14ac:dyDescent="0.25">
      <c r="B19" s="6" t="s">
        <v>16</v>
      </c>
      <c r="C19" s="7">
        <v>10</v>
      </c>
      <c r="D19" s="7">
        <v>11</v>
      </c>
      <c r="E19" s="17">
        <v>0</v>
      </c>
      <c r="F19" s="8">
        <f t="shared" si="0"/>
        <v>0</v>
      </c>
      <c r="G19" s="8">
        <f t="shared" si="1"/>
        <v>0</v>
      </c>
      <c r="H19" s="8">
        <f t="shared" si="2"/>
        <v>0</v>
      </c>
      <c r="I19" s="8">
        <f t="shared" si="3"/>
        <v>0</v>
      </c>
      <c r="J19" s="8">
        <f t="shared" si="4"/>
        <v>0</v>
      </c>
      <c r="K19" s="8" t="s">
        <v>24</v>
      </c>
      <c r="L19" s="8">
        <f t="shared" ref="L19:L20" si="9">+J19</f>
        <v>0</v>
      </c>
      <c r="M19" s="8">
        <f t="shared" si="6"/>
        <v>0</v>
      </c>
      <c r="N19" s="8">
        <f t="shared" si="7"/>
        <v>0</v>
      </c>
    </row>
    <row r="20" spans="2:16" x14ac:dyDescent="0.25">
      <c r="B20" s="6" t="s">
        <v>17</v>
      </c>
      <c r="C20" s="7">
        <v>20</v>
      </c>
      <c r="D20" s="7">
        <v>25</v>
      </c>
      <c r="E20" s="17">
        <v>0</v>
      </c>
      <c r="F20" s="8">
        <f t="shared" si="0"/>
        <v>0</v>
      </c>
      <c r="G20" s="8">
        <f t="shared" si="1"/>
        <v>0</v>
      </c>
      <c r="H20" s="8">
        <f t="shared" si="2"/>
        <v>0</v>
      </c>
      <c r="I20" s="8">
        <f t="shared" si="3"/>
        <v>0</v>
      </c>
      <c r="J20" s="8">
        <f t="shared" si="4"/>
        <v>0</v>
      </c>
      <c r="K20" s="8" t="s">
        <v>24</v>
      </c>
      <c r="L20" s="8">
        <f t="shared" si="9"/>
        <v>0</v>
      </c>
      <c r="M20" s="8">
        <f t="shared" si="6"/>
        <v>0</v>
      </c>
      <c r="N20" s="8">
        <f t="shared" si="7"/>
        <v>0</v>
      </c>
    </row>
    <row r="21" spans="2:16" x14ac:dyDescent="0.25">
      <c r="B21" s="6" t="s">
        <v>18</v>
      </c>
      <c r="C21" s="7">
        <v>4</v>
      </c>
      <c r="D21" s="7">
        <v>5</v>
      </c>
      <c r="E21" s="17">
        <v>0</v>
      </c>
      <c r="F21" s="8">
        <f t="shared" si="0"/>
        <v>0</v>
      </c>
      <c r="G21" s="8">
        <f t="shared" si="1"/>
        <v>0</v>
      </c>
      <c r="H21" s="8">
        <f t="shared" si="2"/>
        <v>0</v>
      </c>
      <c r="I21" s="8">
        <f t="shared" si="3"/>
        <v>0</v>
      </c>
      <c r="J21" s="8">
        <f t="shared" si="4"/>
        <v>0</v>
      </c>
      <c r="K21" s="9">
        <f>+K17</f>
        <v>0</v>
      </c>
      <c r="L21" s="8">
        <f t="shared" si="5"/>
        <v>0</v>
      </c>
      <c r="M21" s="8">
        <f t="shared" si="6"/>
        <v>0</v>
      </c>
      <c r="N21" s="8">
        <f t="shared" si="7"/>
        <v>0</v>
      </c>
    </row>
    <row r="22" spans="2:16" x14ac:dyDescent="0.25">
      <c r="B22" s="6" t="s">
        <v>19</v>
      </c>
      <c r="C22" s="7">
        <v>4</v>
      </c>
      <c r="D22" s="7">
        <v>5</v>
      </c>
      <c r="E22" s="17">
        <v>0</v>
      </c>
      <c r="F22" s="8">
        <f t="shared" si="0"/>
        <v>0</v>
      </c>
      <c r="G22" s="8">
        <f t="shared" si="1"/>
        <v>0</v>
      </c>
      <c r="H22" s="8">
        <f t="shared" si="2"/>
        <v>0</v>
      </c>
      <c r="I22" s="8">
        <f t="shared" si="3"/>
        <v>0</v>
      </c>
      <c r="J22" s="8">
        <f t="shared" si="4"/>
        <v>0</v>
      </c>
      <c r="K22" s="9">
        <f>+K17</f>
        <v>0</v>
      </c>
      <c r="L22" s="8">
        <f t="shared" si="5"/>
        <v>0</v>
      </c>
      <c r="M22" s="8">
        <f t="shared" si="6"/>
        <v>0</v>
      </c>
      <c r="N22" s="8">
        <f t="shared" si="7"/>
        <v>0</v>
      </c>
    </row>
    <row r="23" spans="2:16" ht="15" x14ac:dyDescent="0.3">
      <c r="B23" s="10" t="s">
        <v>23</v>
      </c>
      <c r="C23" s="11">
        <f>SUM(C8:C22)</f>
        <v>1384</v>
      </c>
      <c r="D23" s="11">
        <f>SUM(D8:D22)</f>
        <v>1504</v>
      </c>
      <c r="E23" s="12" t="s">
        <v>24</v>
      </c>
      <c r="F23" s="12">
        <f>SUM(F8:F22)</f>
        <v>0</v>
      </c>
      <c r="G23" s="12">
        <f t="shared" ref="G23:N23" si="10">SUM(G8:G22)</f>
        <v>0</v>
      </c>
      <c r="H23" s="12">
        <f t="shared" si="10"/>
        <v>0</v>
      </c>
      <c r="I23" s="12">
        <f t="shared" si="10"/>
        <v>0</v>
      </c>
      <c r="J23" s="13">
        <f t="shared" si="10"/>
        <v>0</v>
      </c>
      <c r="K23" s="12" t="s">
        <v>24</v>
      </c>
      <c r="L23" s="14">
        <f t="shared" si="10"/>
        <v>0</v>
      </c>
      <c r="M23" s="14">
        <f t="shared" si="10"/>
        <v>0</v>
      </c>
      <c r="N23" s="14">
        <f t="shared" si="10"/>
        <v>0</v>
      </c>
      <c r="P23" s="15"/>
    </row>
    <row r="25" spans="2:16" ht="31.75" customHeight="1" x14ac:dyDescent="0.25">
      <c r="B25" s="19" t="s">
        <v>31</v>
      </c>
      <c r="C25" s="19"/>
      <c r="D25" s="19"/>
      <c r="E25" s="19"/>
      <c r="F25" s="19"/>
      <c r="G25" s="19"/>
      <c r="H25" s="19"/>
      <c r="I25" s="19"/>
      <c r="J25" s="19"/>
      <c r="K25" s="19"/>
      <c r="L25" s="19"/>
      <c r="M25" s="19"/>
      <c r="N25" s="19"/>
    </row>
    <row r="26" spans="2:16" ht="37.25" customHeight="1" x14ac:dyDescent="0.25">
      <c r="B26" s="19"/>
      <c r="C26" s="19"/>
      <c r="D26" s="19"/>
      <c r="E26" s="19"/>
      <c r="F26" s="19"/>
      <c r="G26" s="19"/>
      <c r="H26" s="19"/>
      <c r="I26" s="19"/>
      <c r="J26" s="19"/>
      <c r="K26" s="19"/>
      <c r="L26" s="19"/>
      <c r="M26" s="19"/>
      <c r="N26" s="19"/>
    </row>
    <row r="27" spans="2:16" ht="33.65" customHeight="1" x14ac:dyDescent="0.25">
      <c r="B27" s="19"/>
      <c r="C27" s="19"/>
      <c r="D27" s="19"/>
      <c r="E27" s="19"/>
      <c r="F27" s="19"/>
      <c r="G27" s="19"/>
      <c r="H27" s="19"/>
      <c r="I27" s="19"/>
      <c r="J27" s="19"/>
      <c r="K27" s="19"/>
      <c r="L27" s="19"/>
      <c r="M27" s="19"/>
      <c r="N27" s="19"/>
    </row>
    <row r="28" spans="2:16" x14ac:dyDescent="0.25">
      <c r="B28" s="16"/>
      <c r="C28" s="16"/>
      <c r="D28" s="16"/>
      <c r="E28" s="16"/>
      <c r="F28" s="16"/>
      <c r="G28" s="16"/>
    </row>
    <row r="29" spans="2:16" x14ac:dyDescent="0.25">
      <c r="B29" s="16"/>
      <c r="C29" s="16"/>
      <c r="D29" s="16"/>
      <c r="E29" s="16"/>
      <c r="F29" s="16"/>
      <c r="G29" s="16"/>
    </row>
  </sheetData>
  <sheetProtection algorithmName="SHA-512" hashValue="YWr4/5IF5FWcThQEXKqOAkSdLmfcKt4Sd83+hHFkPh9fAq5zEdhyNm37x51/EB2CsAtptlu7FQUJCcAzs9eSmA==" saltValue="ZI3Wc84265kaGlZIS13faQ==" spinCount="100000" sheet="1" objects="1" scenarios="1"/>
  <mergeCells count="4">
    <mergeCell ref="B25:N27"/>
    <mergeCell ref="B2:B5"/>
    <mergeCell ref="C2:G5"/>
    <mergeCell ref="H2:N5"/>
  </mergeCells>
  <dataValidations disablePrompts="1" count="1">
    <dataValidation type="whole" operator="lessThanOrEqual" allowBlank="1" showInputMessage="1" showErrorMessage="1" errorTitle="Valor superior a presupuesto" error="Valor superior a presupuesto" sqref="N23" xr:uid="{1A978C31-FA1A-465F-BBE1-6BA6CE32B2B0}">
      <formula1>P23</formula1>
    </dataValidation>
  </dataValidations>
  <pageMargins left="0.7" right="0.7" top="0.75" bottom="0.75" header="0.3" footer="0.3"/>
  <pageSetup orientation="portrait" r:id="rId1"/>
  <headerFooter>
    <oddFooter>&amp;C_x000D_&amp;1#&amp;"Calibri"&amp;10&amp;K000000 DOCUMENTO DE USO INTERNO</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C595965736FBE4DB940321E9E262A9E" ma:contentTypeVersion="18" ma:contentTypeDescription="Crear nuevo documento." ma:contentTypeScope="" ma:versionID="04a273e1080c652b235ee30d73f2c9ab">
  <xsd:schema xmlns:xsd="http://www.w3.org/2001/XMLSchema" xmlns:xs="http://www.w3.org/2001/XMLSchema" xmlns:p="http://schemas.microsoft.com/office/2006/metadata/properties" xmlns:ns3="83fa20ce-4a15-48da-89c9-a72adf9d0e43" xmlns:ns4="ab1b8f57-693a-4ba5-9fba-e66575f3c7c8" targetNamespace="http://schemas.microsoft.com/office/2006/metadata/properties" ma:root="true" ma:fieldsID="a9ace5b1ca1e52781d0b91cf3c6c4474" ns3:_="" ns4:_="">
    <xsd:import namespace="83fa20ce-4a15-48da-89c9-a72adf9d0e43"/>
    <xsd:import namespace="ab1b8f57-693a-4ba5-9fba-e66575f3c7c8"/>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_activity" minOccurs="0"/>
                <xsd:element ref="ns3:MediaServiceObjectDetectorVersions" minOccurs="0"/>
                <xsd:element ref="ns3:MediaServiceSystemTag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a20ce-4a15-48da-89c9-a72adf9d0e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1b8f57-693a-4ba5-9fba-e66575f3c7c8"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83fa20ce-4a15-48da-89c9-a72adf9d0e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6F60EA-4945-4D8D-B0EC-A4F2A8390C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a20ce-4a15-48da-89c9-a72adf9d0e43"/>
    <ds:schemaRef ds:uri="ab1b8f57-693a-4ba5-9fba-e66575f3c7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9DF0D7-2D6D-444F-B7D2-6E7B129EB1EC}">
  <ds:schemaRefs>
    <ds:schemaRef ds:uri="ab1b8f57-693a-4ba5-9fba-e66575f3c7c8"/>
    <ds:schemaRef ds:uri="83fa20ce-4a15-48da-89c9-a72adf9d0e43"/>
    <ds:schemaRef ds:uri="http://schemas.microsoft.com/office/2006/documentManagement/types"/>
    <ds:schemaRef ds:uri="http://purl.org/dc/terms/"/>
    <ds:schemaRef ds:uri="http://schemas.microsoft.com/office/infopath/2007/PartnerControls"/>
    <ds:schemaRef ds:uri="http://purl.org/dc/dcmitype/"/>
    <ds:schemaRef ds:uri="http://www.w3.org/XML/1998/namespace"/>
    <ds:schemaRef ds:uri="http://schemas.openxmlformats.org/package/2006/metadata/core-propertie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DFFA8440-9263-46A5-B703-17E24A5AFB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Tarifas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CRISTHIAN JULIAN MENDEZ MACETO</dc:creator>
  <cp:lastModifiedBy>CRISTHIAN JULIAN MENDEZ MACETO</cp:lastModifiedBy>
  <dcterms:created xsi:type="dcterms:W3CDTF">2025-08-19T16:15:24Z</dcterms:created>
  <dcterms:modified xsi:type="dcterms:W3CDTF">2026-01-23T22:48:32Z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9f3886-688c-41ec-beb5-f6c446299e5f_Enabled">
    <vt:lpwstr>true</vt:lpwstr>
  </property>
  <property fmtid="{D5CDD505-2E9C-101B-9397-08002B2CF9AE}" pid="3" name="MSIP_Label_1f9f3886-688c-41ec-beb5-f6c446299e5f_SetDate">
    <vt:lpwstr>2025-08-19T18:20:17Z</vt:lpwstr>
  </property>
  <property fmtid="{D5CDD505-2E9C-101B-9397-08002B2CF9AE}" pid="4" name="MSIP_Label_1f9f3886-688c-41ec-beb5-f6c446299e5f_Method">
    <vt:lpwstr>Standard</vt:lpwstr>
  </property>
  <property fmtid="{D5CDD505-2E9C-101B-9397-08002B2CF9AE}" pid="5" name="MSIP_Label_1f9f3886-688c-41ec-beb5-f6c446299e5f_Name">
    <vt:lpwstr>Interno - Acceso abierto (No Cifrado)</vt:lpwstr>
  </property>
  <property fmtid="{D5CDD505-2E9C-101B-9397-08002B2CF9AE}" pid="6" name="MSIP_Label_1f9f3886-688c-41ec-beb5-f6c446299e5f_SiteId">
    <vt:lpwstr>73e84937-70de-4ceb-8f14-b8f9ab356f6e</vt:lpwstr>
  </property>
  <property fmtid="{D5CDD505-2E9C-101B-9397-08002B2CF9AE}" pid="7" name="MSIP_Label_1f9f3886-688c-41ec-beb5-f6c446299e5f_ActionId">
    <vt:lpwstr>eb1676d4-5cf6-4b98-97b7-9f61c66c0f66</vt:lpwstr>
  </property>
  <property fmtid="{D5CDD505-2E9C-101B-9397-08002B2CF9AE}" pid="8" name="MSIP_Label_1f9f3886-688c-41ec-beb5-f6c446299e5f_ContentBits">
    <vt:lpwstr>2</vt:lpwstr>
  </property>
  <property fmtid="{D5CDD505-2E9C-101B-9397-08002B2CF9AE}" pid="9" name="MSIP_Label_1f9f3886-688c-41ec-beb5-f6c446299e5f_Tag">
    <vt:lpwstr>10, 3, 0, 1</vt:lpwstr>
  </property>
  <property fmtid="{D5CDD505-2E9C-101B-9397-08002B2CF9AE}" pid="10" name="ContentTypeId">
    <vt:lpwstr>0x0101002C595965736FBE4DB940321E9E262A9E</vt:lpwstr>
  </property>
</Properties>
</file>