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amirezs\OneDrive - laprevisora\sandra ramirez D\G. CONTRATACION\Reportes\Contratos vigentes Pagina web\"/>
    </mc:Choice>
  </mc:AlternateContent>
  <xr:revisionPtr revIDLastSave="0" documentId="13_ncr:1_{1575B77F-2E3E-4A01-8A35-E9AD1239D7FB}" xr6:coauthVersionLast="47" xr6:coauthVersionMax="47" xr10:uidLastSave="{00000000-0000-0000-0000-000000000000}"/>
  <bookViews>
    <workbookView xWindow="-110" yWindow="-110" windowWidth="19420" windowHeight="10420" xr2:uid="{078000B8-A7F7-45E5-8C31-486DEF87E85C}"/>
  </bookViews>
  <sheets>
    <sheet name="Contratos" sheetId="1" r:id="rId1"/>
  </sheets>
  <definedNames>
    <definedName name="_xlnm._FilterDatabase" localSheetId="0" hidden="1">Contratos!$B$2:$R$308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9" i="1" l="1"/>
  <c r="N275" i="1"/>
  <c r="N65"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 i="1"/>
  <c r="K309" i="1"/>
  <c r="I309" i="1"/>
  <c r="J309" i="1"/>
  <c r="C309" i="1"/>
  <c r="G309" i="1"/>
  <c r="E309" i="1"/>
  <c r="L309" i="1" l="1"/>
</calcChain>
</file>

<file path=xl/sharedStrings.xml><?xml version="1.0" encoding="utf-8"?>
<sst xmlns="http://schemas.openxmlformats.org/spreadsheetml/2006/main" count="2797" uniqueCount="1005">
  <si>
    <t>VICEPRESIDENCIA</t>
  </si>
  <si>
    <t>ÁREA QUE CONTRATA</t>
  </si>
  <si>
    <t>MODALIDAD CONTRATACIÓN</t>
  </si>
  <si>
    <t>N° CONTRATO</t>
  </si>
  <si>
    <t>FECHA SUSCRIPCIÓN CONTRATO
(dd/mm/aaaa)</t>
  </si>
  <si>
    <t>CLASE DE CONTRATO</t>
  </si>
  <si>
    <t>OBJETO DEL CONTRATO</t>
  </si>
  <si>
    <t>VALOR INICIAL CONTRATO + IVA</t>
  </si>
  <si>
    <t>NOMBRE / RAZÓN SOCIAL DEL CONTRATISTA</t>
  </si>
  <si>
    <t>VALOR TOTAL ADICIONES + IVA</t>
  </si>
  <si>
    <t>PLAZO DEL CONTRATO (inicial)
(días)</t>
  </si>
  <si>
    <t>ADICIONES: NÚMERO DE DÍAS</t>
  </si>
  <si>
    <t>FECHA INICIO CONTRATO
(dd/mm/aaaa)</t>
  </si>
  <si>
    <t>FECHA TERMINACIÓN CONTRATO
(dd/mm/aaaa)</t>
  </si>
  <si>
    <t>Vicepresidencia_Comercial</t>
  </si>
  <si>
    <t>SUCURSAL ARAUCA</t>
  </si>
  <si>
    <t>CONTRATACIÓN DIRECTA</t>
  </si>
  <si>
    <t>00864-1997</t>
  </si>
  <si>
    <t>2 ARRENDAMIENTO y/o ADQUISICIÓN DE INMUEBLES</t>
  </si>
  <si>
    <t>SORETH SALAZAR DAZA</t>
  </si>
  <si>
    <t>PRÓRROGA AUTOMÁTICA (ANUAL)</t>
  </si>
  <si>
    <t>En ejecución</t>
  </si>
  <si>
    <t>SUCURSAL IBAGUÉ</t>
  </si>
  <si>
    <t>009-97</t>
  </si>
  <si>
    <t xml:space="preserve">El ARRENDADOR  se obliga a permitir el uso y goce a titulo de arrendamiento al ARRENDATARIO del inmueble denominado local 1 y 2 UNIDOS  y PARQUEADERO No.8 ubicados en la carrera 5 No. 11-03 de la ciudad de Ibagué </t>
  </si>
  <si>
    <t>JOSE NELSON PEREZ CORTAZAR</t>
  </si>
  <si>
    <t>SUCURSAL MONTERÍA</t>
  </si>
  <si>
    <t>CARR-01-98</t>
  </si>
  <si>
    <t>Arriendo Local ubicado en la calle 29 No 3-46 de la ciudad de Montería, para uso de oficinas</t>
  </si>
  <si>
    <t>ARAUJO&amp;SEGOVIA DE CORDOBA LTDA</t>
  </si>
  <si>
    <t>Secretaría_General</t>
  </si>
  <si>
    <t xml:space="preserve">Subgerencia De Recursos Físicos </t>
  </si>
  <si>
    <t>012-2000</t>
  </si>
  <si>
    <t>Local No. 26 del Centro Comercial Las Palmas, ubicado en la calle 57 No. 8-69 de esta ciudad. DESTINACION: El arrendatario se compromete a destinar este inmueble para el almacenamiento y conservación del archivo de consultas de las Regionales Centro, Intermediarios y Casa Matriz de La Previsora S.A.</t>
  </si>
  <si>
    <t>LUZ EUGENIA DRESZER</t>
  </si>
  <si>
    <t>014-2000</t>
  </si>
  <si>
    <t>Arriendo del tercer piso del Edificio vima, ubicado en la Transversal 9a. No. 55-97, de la ciudad de Santa Fe de Bogotá, el cual consta de las oficinas 301, 302, 303, 304 y 305 junto con el área de recepción que allí se encuentra, cada una de las oficinas con baño privado, citófono.  Las oficinas 301 y 302 para Fimprevi, las oficinas 303 y 304 para el FEP y la oficina 305 para Asoprevi.
Otrosi.- Se modificó la cláusula 5a. del contrato inicial indicando que el canon de arrendamiento no aumenta para el año 2003, hasta el 31 de julio de 2004. firmado el 23 de mayo de 2003.
Otrosi No. 1.-Se excluye la cláusula 9a. del contrato inicial; firmado el 14 de octubre de 2009.
Adicional No. 3.- Se ajusta en el 1.06% el valor del canon mensual, modificando la cláusula 4a. inicial quedando: el canon mensual asciende a $4.637.323; firmado el 8 de agosto de 2014.
Adicional No. 4.- Se modifica la cláusula 4a. del contrato incial quedando: El canon de arrendamiento mensual para los meses de mayo, junio y julio de 2015 será de $4.745.835.  el canon mensual a partir del 1° de agosto de 2015 y hasta el 31 de julio de 2016 será de $4.915.561. Se modificó la cláusula 5a del contrato inicial a IPC + 2.34 puntos.
Modificación 5.- Se modifica la cláusula primera: Las oficinas son: 301 y 302 funciona Fimprevi, 303 y 304 funciona el FEP y 201 Asoprevi</t>
  </si>
  <si>
    <t>GUSTAVO VIGOYA VALENCIA</t>
  </si>
  <si>
    <t>SUCURSAL POPAYÁN</t>
  </si>
  <si>
    <t>001-2001</t>
  </si>
  <si>
    <t>ArriendoLocal comercial ubicado en la Carrera 6 No. 4-21, 2° piso del  Edificio Bancolombia de la ciudad de Popayán. 
Otrosi.- Se entrega un área de 70 m2, con pago de canon mensual de $570.161 para un valor total del canon de arrendamiento de $1.529.839 a la suma de $2.000.000 a partir del 1° de diciembre de 2003 y hasta el 31 de diciembre de 2004.
firmado el 22 de noviembre de 2004.
Otrosi.- Modifican las cláusulas 5a y 7a Plazo del contrato: el plazo del contrato es de 1 año a partir del 1° de enero de 2002 y hasta el 31 de diciembre de 2002, prorrogable a voluntad de las aprtes con escrito. el precio del arrendamiento: El canon de arrendamieto para ese período se incrementará el 7.65%, de este período en adelante se incrementará en el IPC.  firmado 12 de junio de 2002.
Oficio del 23 de enero de 2018, informando  prorrogar por el período de 1 de enero al 31 de diciembre de 2018 con incremento del 4% que corresponde al IPC.</t>
  </si>
  <si>
    <t>MARIO ALBERTO PAYAN RUBIANO</t>
  </si>
  <si>
    <t>SUCURSAL PEREIRA</t>
  </si>
  <si>
    <t>124-2005</t>
  </si>
  <si>
    <t>Arriendo inmueble ubicado en la Carrera 7 No. 19-28 Oficina 202, Edficio Torre Bolivar en Pereira, inmueble con uso de oficna con regimen de propiedad horizontal y el parqueadero # 9 de la misma edificación.
Cesión del contrato.- Abraham Levy Toledo cede el contato a SIDAL S.A., a partir de la suscripción del contrato el valor del canon de arrendamiento es de $4.662.336.  firmado el 1 de marzo de 2016.</t>
  </si>
  <si>
    <t>SIDAL S.A.</t>
  </si>
  <si>
    <t>SUCURSAL VILLAVICENCIO</t>
  </si>
  <si>
    <t>037-2005</t>
  </si>
  <si>
    <t>Arriendo del inmueble oficinas Sucursal Villavicencio, ubicado en la Cra. 39 #35-49 Local Barrio el Barzal.
Adicionales para los años 2005 a 2017.
adicional firmado el 24 de mayo de 2017, ampliar la vigencia del contrato del 1 de junio de 2017 al 30 de mayo de 2018, valor del contrato $58.998.034, canon mensual de $4.131.515 mas el IVA. 
Adicional.- Ampliar el valor del contato y prórroga desde el 1 de junio de 2006 por 12 meses.
Adicional .- Ampliar el valor del contto y pr´rroga desde el 1 de junio de 2007 al 1 de junio de 2008
Adicioanles para los años 208-209, 209-2010, 2010-2011, 2011-2012, 2012-2013, 2013-2014, 2014-2015, 2015-2016, 2016-2017, 2017-2018, por un año desde el 1 de junio.
Adicional 2019.- Prorrogar la vigencia del contato en 12 meses contados a partir del 1 de junio de 2019 hasta el 30 de mayo de 2020.</t>
  </si>
  <si>
    <t>REPRESENTACIONES GALERON LTDA</t>
  </si>
  <si>
    <t>071-2006</t>
  </si>
  <si>
    <t>El ARRENDADOR  se obliga a conceder  al ARRENDATARIO  el  goce  del inmueble con destino a actividades propias de la compañía aseguradora, cuyos linderos se determinan en la clausula segunda que en adelante se identifican por su direccion de acuerdo con el inventario que las partes firman por separado el cual forma parte de este mismo contrato.</t>
  </si>
  <si>
    <t>SUCURSAL CARTAGENA</t>
  </si>
  <si>
    <t>088-2007</t>
  </si>
  <si>
    <t>Arriendo Inmueble ubicado en el Edificio Char, calle larga N° 10 - 32 primer piso, barrio getsemani de la ciudad de Cartagena</t>
  </si>
  <si>
    <t>INVERMAS S.A.</t>
  </si>
  <si>
    <t>SUCURSAL MEDELLÍN</t>
  </si>
  <si>
    <t>080-2008</t>
  </si>
  <si>
    <t>EL ARREDADOR concede al ARRENDATARIO el goce de la oficina de la carrera 71 No. C4-22 en la ciudad de Medellín de acuerdo con el inventario que las partes firman por separado el cual forma parte del mismo.</t>
  </si>
  <si>
    <t>COOPERATIVA DE ASESORES EN INVERSIONES COASESORES</t>
  </si>
  <si>
    <t>SUCURSAL NEIVA</t>
  </si>
  <si>
    <t>055-2009</t>
  </si>
  <si>
    <t>Mediante el presente contrato EL ARRENDADOR concede a EL ARRENDATARIO el uso y goce del siguiente inmueble ubicado en la calle 8 No. 7A-30, de la ciudad de Neiva (Huila): Local No. 1 que consta de seis (6) parqueaderos, (1) un depósito y  (1) cuarto de archivo, de acuerdo con el inventario que las partes firman por separado, el cual forma parte de este mismo contrato.</t>
  </si>
  <si>
    <t>CONSTRUCTORA SANTA LUCIA NEIRA</t>
  </si>
  <si>
    <t>SUCURSAL CÚCUTA</t>
  </si>
  <si>
    <t>010-2009 / 300-2020-0172</t>
  </si>
  <si>
    <t>Arriendo Local comercial ubicado en la Av 4 calle 14 en las instalaciones de la Previsora Sucursal Cúcuta.</t>
  </si>
  <si>
    <t>JUAN JOSE VARGAS GELVIS</t>
  </si>
  <si>
    <t>SUCURSAL TUNJA</t>
  </si>
  <si>
    <t>002-2010 / OS-92000-2013-11</t>
  </si>
  <si>
    <t xml:space="preserve">
PAULA ANGELICA ACEVEDO JAIME</t>
  </si>
  <si>
    <t>INVITACIÓN CERRADA</t>
  </si>
  <si>
    <t>058-2010</t>
  </si>
  <si>
    <t>23 PRESTACIÓN DE SERVICIOS</t>
  </si>
  <si>
    <t>EL MARTILLO se compromete a ofrecer los bienes muebles de LA PREVISORA S.A., que ésta le indique, a través del MARTILLO DEL BANCO POPULAR, para adjudicarlos al mejor postor mediante los sistemas de Subasta Pública, Oferta Pública, Invitación a Ofrecer, o cualquier otro sistema previamente acordado por las partes.</t>
  </si>
  <si>
    <t>BANCO POPULAR S.A.</t>
  </si>
  <si>
    <t>039-2011</t>
  </si>
  <si>
    <t>EL MARTILLO se compromete a ofrecer los bienes muebles, enseres y vehículos de propiedad de LA PREVISORA S.A. que ésta le indique, a través de EL MARTILLO DEL BANCO POPULAR, para adjudicarlos al mejor postor mediante los sistemas de Subasta Pública, Oferta Pública, Invitación a Ofrecer, o cualquier otro sistema previamente acordado por las partes.</t>
  </si>
  <si>
    <t>055-2011</t>
  </si>
  <si>
    <t>EL ARRENDADOR concede a EL ARRENDATARIO el uso y goce del inmueble ubicado en la calle 57 No. 8B-05 int 20, de la ciudad de Bogotá, Local con régimen de propiedad horizontal.</t>
  </si>
  <si>
    <t>LIGIA MARITZA KUSGÜEN RODRIGUEZ, LUIS ORLANDO KUSGÜEN RODRIGUEZ</t>
  </si>
  <si>
    <t>SUCURSAL CENTRO EMP. CORPORATIVO</t>
  </si>
  <si>
    <t>064-2011</t>
  </si>
  <si>
    <t>LOS ARRENDADORES conceden a EL ARRENDATARIO el uso y goce del local 101 y la oficina 301 y de los usos exclusivos de la terraza del local 101 y los garajes 16, 16A, 17, 17A, 21, 22, 23, 24, 25, 26, 27, 28, 29 y 30 bienes ubicados en la Calle 93 No. 15 – 40 del Edificio “Tapiola” Propiedad Horizontal, de la ciudad de Bogotá, de acuerdo con el inventario que las partes firman por separado, los cuales formarán parte del presente contrato.</t>
  </si>
  <si>
    <t>INVERSIONES RESTREPO Y OTROS</t>
  </si>
  <si>
    <t>037-2012</t>
  </si>
  <si>
    <t>EL ARRENDADOR concdde al EL ARRENDATARIO el uso uy goce de la Oficina seiscientos uno (601) y el uso exclusivo de los parqueaderos uno (1), dos 82) y cuarenta y dos (42) del Edificio Tequendama ubicdo en la Carrera 7 No. 26-20 de la ciudad de Bogotá.</t>
  </si>
  <si>
    <t>POSITIVA S.A.</t>
  </si>
  <si>
    <t>SUCURSAL BUCARAMANGA</t>
  </si>
  <si>
    <t>057-2012</t>
  </si>
  <si>
    <t>EL ARRENDADOR concede a EL ARRENDATARIO el uso y goce del inmueble ubicado en la carrera 37 N. 51-81 Urbanización Cabecera del Llano de la ciudad de Bucaramanga, inmueble con uso de oficina sin régimen de propiedad horizontal,  detallado de acuerdo con el inventario que las partes firman el cual forma parte de este contrato.</t>
  </si>
  <si>
    <t>SOCIEDAD PRIVADA DEL ALQUILER S.A.S.</t>
  </si>
  <si>
    <t>SUCURSAL SINCELEJO</t>
  </si>
  <si>
    <t>027-2013</t>
  </si>
  <si>
    <t xml:space="preserve">Mediante el presente contrato EL ARRENDADOR concede a EL ARRENDATARIO el uso y goce del inmueble ubicado en la carrera 19 No. 27 – 07 de la ciudad de Sincelejo, inmueble con uso de oficina sin régimen de propiedad horizontal, detallado de acuerdo con el inventario que las partes firmen, el cual formará parte de este contrato. </t>
  </si>
  <si>
    <t>INMOBILIARIA Y CONSTRUCTORA COUNTRY HOUSE DEL CARIBE SAS</t>
  </si>
  <si>
    <t>SUCURSAL MANIZALES</t>
  </si>
  <si>
    <t>030-2013</t>
  </si>
  <si>
    <t xml:space="preserve">Mediante el presente contrato EL ARRENDADOR concede a EL ARRENDATARIO el uso y goce del inmueble ubicado en la carrera 23 C No. 62 – 06, local No. 1 y parqueaderos Nos 9 y 10 de la ciudad de Manizales, inmueble con uso de oficina sometidos a régimen de propiedad horizontal, detallado de acuerdo con el inventario que las partes firman el cual forma parte de este contrato. </t>
  </si>
  <si>
    <t>PROSEGUIR S.A.</t>
  </si>
  <si>
    <t>SUCURSAL CALI</t>
  </si>
  <si>
    <t>045-2013</t>
  </si>
  <si>
    <t>El Arrendamiento el uso y goce de la oficina identificada como piso 27 del Edificio Corficolombiana ubicado en la calle 10 No. 4 - 47 , con tres parqueaderos, denominados  30, 31 y 32 situado en el sotano segundo del mismo edificio, de la ciudad de Cali con el inventario que las partes firman por separado y el cual forma parte de este mismo contrato</t>
  </si>
  <si>
    <t>AZCARATE RIVERA E HIJOS LTDA.</t>
  </si>
  <si>
    <t>SUCURSAL BUENAVENTURA</t>
  </si>
  <si>
    <t>064-2017</t>
  </si>
  <si>
    <t>Conceder el goce de inmueble Call 3 Nro 2 33y Calle 3 AN 2 41 respectivamente del Edificio La Sirena de Buenaventura</t>
  </si>
  <si>
    <t>JULIAN ARANGO AGUIRRE</t>
  </si>
  <si>
    <t>SUCURSAL MOCOA</t>
  </si>
  <si>
    <t>000011-2017</t>
  </si>
  <si>
    <t>Local ubicado en al carrera 8 No 8-06 Barrio Centro del Municipio de Mocoa- Putummayo</t>
  </si>
  <si>
    <t>EDGAR GUSTAVO TORRES CHAMORRO</t>
  </si>
  <si>
    <t>Vicepresidencia_Técnica</t>
  </si>
  <si>
    <t>029-2017</t>
  </si>
  <si>
    <t>El proveedor, se obliga con LA PREVISORA, de acuerdo con su sistema de operación ampliamente reconocido internacionalmente, a realizar con personal especializado el análisis concreto y definir los riesgos técnicos previsibles, generales,  recuentes, específicos y/o desproporcionados, definidos en su sistema, de cada proyecto que conllevan las obras de edificación, de construcción e ingeniería asegurables, luego de identificar los riesgos junto con los agentes intervinientes en el proceso tratarlos, minimizarlos o eliminarlos.</t>
  </si>
  <si>
    <t>DPR COLOMBIA SAS</t>
  </si>
  <si>
    <t>026-2018</t>
  </si>
  <si>
    <t xml:space="preserve">EL ARRENDADOR en virtud de este contrato entrega en arrendamiento comercial a EL ARRENDATARIO el uso y  goce del Local Comercial No. 4 con Mezanine, del Centro Comercial y de Negocios Andino - P.H, ubicado en la Carrera 11 No. 82-01 en la ciudad de Bogotá D.C. </t>
  </si>
  <si>
    <t>L.V. COLOMBIA S.A.S.</t>
  </si>
  <si>
    <t>INVITACIÓN ABIERTA</t>
  </si>
  <si>
    <t>031-2018</t>
  </si>
  <si>
    <t xml:space="preserve">EL INTERMEDIARIO debidamente autorizado y cumpliendo con la idoneidad requerida para desarrollar la actividad de intermediación de seguros, prestará la asesoría y asistencia especializada para la estructuración, conformación y manejo del programa de seguros y de las pólizas que cubrirán los riesgos relativos a los bienes e intereses asegurables de propiedad de LA PREVISORA S.A., así como de aquellos por los cuales sea o fuere legalmente responsable.  </t>
  </si>
  <si>
    <t>UNIÓN TEMPORAL WILLIS - PROSEGUROS</t>
  </si>
  <si>
    <t>Subgerencia Administración De Personal</t>
  </si>
  <si>
    <t>006-2019</t>
  </si>
  <si>
    <t>30 OTROS / OUTSOURCING NÓMINA</t>
  </si>
  <si>
    <t>EL PROVEEDOR, se compromete con LA PREVISORA S.A., bajo la modalidad de Outsourcing In – House, a prestar el servicio integral de gestión, liquidación, reporte de nómina, y la administración del personal de LA PREVISORA S.A., de conformidad con la normatividad vigente y de aquellas normas que en el desarrollo de este contrato sean publicadas y regulen el objeto u otra obligación, o contenido de este contrato.</t>
  </si>
  <si>
    <t>UNIÓN SOLUCIONES SISTEMAS DE INFORMACIÓN S.A.S.</t>
  </si>
  <si>
    <t>Vicepresidencia_Desarrollo_Corporativo</t>
  </si>
  <si>
    <t>018-2019</t>
  </si>
  <si>
    <t>30 OTROS / OUTSOURCING IMPRESIÓN</t>
  </si>
  <si>
    <t>Prestar el servicio integral de impresión y escaneo de documentos, bajo la modalidad de outsourcing, para las sedes de LA PREVISORA S.A. a nivel nacional. ALCANCE: La solución debe contemplar el personal y los equipos necesarios para la solución de impresión y escaneo, el software para administración, gestión, configuración, control y auditoria, debidamente licenciados, que permitan la generación de reportes y estadísticas.</t>
  </si>
  <si>
    <t>SONDA DE COLOMBIA S.A.</t>
  </si>
  <si>
    <t>043-2019</t>
  </si>
  <si>
    <t>Proveer un sistema de conectividad para acceder en línea a la Base de Datos RUNT.</t>
  </si>
  <si>
    <t>CONCESION RUNT S.A.</t>
  </si>
  <si>
    <t>047-2019</t>
  </si>
  <si>
    <t>EL PROVEEDOR se obliga con LA PREVISORA S.A. a suministrar, instalar, poner en funcionamiento y en prueba, Toboganes de Salvamento o Sistema de Deslizadores de cuerpo para utilizar en eventos de evacuación, los cuales deberán ser instalados en los edificios de LA PREVISORA S.A. ubicados en la calle 57 N. 9-07 y 8 B-05 de Bogotá.</t>
  </si>
  <si>
    <t>COMERCIALIZADORA INTERNACIONAL GHANY COLOMBIA SOCIEDAD POR ACCIONES SIMPLIFICADA (CIGHACOLSA SAS)</t>
  </si>
  <si>
    <t>Vicepresidencia_Financiera</t>
  </si>
  <si>
    <t>052-2019</t>
  </si>
  <si>
    <t xml:space="preserve">SERVIEFECTIVO S.A.S. se compromete a prestar sus servicios de financiación de primas de seguros y gestión y administración de recuperación o cobro de cartera, con el fin de facilitar a los tomadores y/o asegurados de LA PREVISORA S.A. la adquisición de los seguros comercializados por esta. </t>
  </si>
  <si>
    <t>SERVIEFECTIVO S.A.S.</t>
  </si>
  <si>
    <t>024-2020</t>
  </si>
  <si>
    <t xml:space="preserve">EL PROVEEDOR se obliga con LA PREVISORA S.A. a suministrar, instalar, configurar, parametrizar, afinar y prestar el soporte técnico de equipos switch de borde y sus accesorios, con el fin de conservar la conectividad y disponibilidad de los servicios de red LAN de LA PREVISORA S.A. </t>
  </si>
  <si>
    <t>CYMA INGENIERIA LTDA</t>
  </si>
  <si>
    <t>026-2020</t>
  </si>
  <si>
    <t>EL PROVEEDOR se compromete con LA PREVISORA S.A., a prestar sus servicios profesionales de asesoría permanente y emisión de conceptos en materia tributaria, aplicable a los impuestos nacionales y municipales para LA PREVISORA S.A., así como el servicio de soporte para la Gerencia Contable y Tributaria de LA PREVISORA S.A. en los procesos de planeación, supervisión y revisión de la declaración de renta y complementarios y brindar apoyo en la contestación de requerimientos realizados por los entes de control a nivel interno y externo.</t>
  </si>
  <si>
    <t>TRIBUTAR ASESORES S.A.S.</t>
  </si>
  <si>
    <t>030-2020</t>
  </si>
  <si>
    <t>EL PROVEEDOR se obliga con LA PREVISORA S.A. a suministrar equipos de cómputo portátiles, sus accesorios y monitores adicionales a demanda bajo la modalidad de DaaS (Dispositivo como servicio), así como el servicio de administración y soporte de equipos a nivel nacional con las respectivas herramientas de Gestión.</t>
  </si>
  <si>
    <t>COLSOF S.A.</t>
  </si>
  <si>
    <t>Vicepresidencia_De_Indemnizaciones</t>
  </si>
  <si>
    <t>032-2020</t>
  </si>
  <si>
    <t>EL PROVEEDOR se obliga a prestar y garantizar el servicio integral de bodegaje, almacenamiento y custodia de salvamentos de seguros generales (muebles, enseres, entre otros) y vehículos asegurados por LA PREVISORA S.A. a nivel nacional.</t>
  </si>
  <si>
    <t>SERVICIOS INTEGRADOS AUTOMOTRIZ LTDA.</t>
  </si>
  <si>
    <t>036-2020</t>
  </si>
  <si>
    <t>COMPAÑÍA COLOMBIANA DE SERVICIO AUTOMOTRIZ COLSERAUTO S.A.</t>
  </si>
  <si>
    <t>039-2020</t>
  </si>
  <si>
    <t>30 OTROS / OUTSOURCING CONTACT CENTER</t>
  </si>
  <si>
    <t>EL PROVEEDOR se obliga con LA PREVISORA S.A., bajo la modalidad de outsourcing, a la prestación del servicio de operación y administración del Contact Center a nivel nacional, con la tecnología y conexiones pertinentes en las ciudades de Bogotá y Medellín (o en la ciudad donde opere el data center principal y alterno de LA PREVISORA S.A.</t>
  </si>
  <si>
    <t>EMTELCO S.A.S.</t>
  </si>
  <si>
    <t>045-2020</t>
  </si>
  <si>
    <t>El proveedor se obliga con La Preisora S.A. a prestar el servicio de implementacion, gestion y mantenimiento de la solución de antivirus con modelo EDR incluyendo el licenciamiento.</t>
  </si>
  <si>
    <t>GRUPO MICROSISTEMAS COLOMBIA SAS</t>
  </si>
  <si>
    <t>058-2020</t>
  </si>
  <si>
    <t>EL PROVEEDOR se compromete con LA PREVISORA S.A. a prestar el servicio especializado de administración, cobranza, conciliación de cartera a nivel nacional, mediante la gestión de campañas preventivas para recordación de pago y la gestión a la cartera vencida.</t>
  </si>
  <si>
    <t>FINLECO BPO S.A.S.</t>
  </si>
  <si>
    <t>010-2021</t>
  </si>
  <si>
    <t>UNE EMP TELECOMUNICACIONES S.A</t>
  </si>
  <si>
    <t>013-2021</t>
  </si>
  <si>
    <t>PRECIA PROVEEDOR DE PRECIOS PARA VALORACIÓN S.A.</t>
  </si>
  <si>
    <t>018-2021</t>
  </si>
  <si>
    <t>Mediante el presente contrato EL ARRENDADOR entrega en arrendamiento a EL ARRENDATARIO el uso y goce de la oficina cuatrocientos uno (401) del inmueble ubicado en la transversal 9° No. 55-67 del Edificio El Triángulo de la ciudad de Bogotá D.C., donde funciona SINTRAPREVI.</t>
  </si>
  <si>
    <t>029-2021</t>
  </si>
  <si>
    <t xml:space="preserve">EL PROVEEDOR se compromete con LA PREVISORA S.A. a prestar los servicios de infraestructura de cómputo en un modelo de solución híbrida (Collocation + IaaS en modelo de despliegue de nube privada) tanto para el “Datacenter” principal como para el alterno, junto con los servicios de gestión y administración que cubran las necesidades de LA PREVISORA S.A. Adicionalmente se debe suministrar una solución de Recuperación de Desastres (Disaster Recovery Solution) alineado a las necesidades y servicios críticos del negocio. </t>
  </si>
  <si>
    <t>COMUNICACIÓN CELULAR S.A. COMCEL S.A.</t>
  </si>
  <si>
    <t>030-2021</t>
  </si>
  <si>
    <t xml:space="preserve">EL PROVEEDOR se compromete a suministrar una solución y servicios de comunicaciones para LA PREVISORA S.A., que cumplan la necesidad de servicio de internet en cada sede, internet móvil y conectividad, interconexión de sus servicios (data center principal y alterno) y sucursales a nivel nacional con enlaces dedicados, anchos de banda óptimo, con esquema SD-WAN garantizando alta disponibilidad, así como su gestión, seguridad y monitoreo. </t>
  </si>
  <si>
    <t>036-2021</t>
  </si>
  <si>
    <t>Prestar servicios profesionales especializados en seguridad informática y SOC Nivel 2, para la protección de la infraestructura y los activos tecnológicos que soportan los procesos de LA PREVISORA S.A.</t>
  </si>
  <si>
    <t>O4IT COLOMBIA S.A.S.</t>
  </si>
  <si>
    <t>038-2021</t>
  </si>
  <si>
    <t>prestar sus servicios especializados para estabilizar y asegurar la operación del proceso de facturación en medios y formatos electrónicos, el cual contempla la expedición, entrega, aceptación, rechazo, exhibición y conservación de facturas por y en medios y formatos electrónicos de acuerdo con lo establecido.</t>
  </si>
  <si>
    <t>TRANSFIRIENDO S.A.</t>
  </si>
  <si>
    <t>039-2021</t>
  </si>
  <si>
    <t>36 SUMINISTRO</t>
  </si>
  <si>
    <t>EL PROVEEDOR se compromete con LA PREVISORA S.A., al suministro, configuración e instalación de equipos de comunicaciones switch borde referencia HPE 5510 y un concentrador HPE5710 en Casa Matriz para configurar alta disponibilidad del esquema de red LAN conectores en con el soporte, mantenimiento y garantía de los mismos.</t>
  </si>
  <si>
    <t>047-2021</t>
  </si>
  <si>
    <t>28 SEGUROS</t>
  </si>
  <si>
    <t>AON RISK SERVICES COLOMBIA S.A CORREDORES DE SEGUROS</t>
  </si>
  <si>
    <t>049-2021</t>
  </si>
  <si>
    <t>TOOL S.S S.A.S</t>
  </si>
  <si>
    <t>053-2021</t>
  </si>
  <si>
    <t>19 MANTENIMIENTO y/o REPARACIÓN</t>
  </si>
  <si>
    <t>POWER QUALITY SOLUTIONS</t>
  </si>
  <si>
    <t>056-2021</t>
  </si>
  <si>
    <t>EL PROVEEDOR se compromete con LA PREVISORA S.A. a realizar la consultoría y actualización para la implementación de la última versión de PORFIN(JAVA), prestar el servicio de soporte y mantenimiento sobre el aplicativo.</t>
  </si>
  <si>
    <t>SISTEMA GESTION Y CONSULTORIA ALFA GL SAS</t>
  </si>
  <si>
    <t>057-2021</t>
  </si>
  <si>
    <t>ADMINISTRAR Y CUSTODIAR LOS VEHÍCULOS DE INVERSIÓN DE PROPIEDAD DE LA PREVISORA, ASÍ COMO LA COMPENSACIÓN Y LIQUIDACIÓN DE LAS OPERACIONES REALIZADAS SOBRE DICHOS VALORES, LOS CUALES RESPALDAN LAS RESERVAS TÉCNICAS DE LA COMPAÑÍA.</t>
  </si>
  <si>
    <t>BNP PARIBAS SECURITIES SERVICES COLOMBIA</t>
  </si>
  <si>
    <t>060-2021</t>
  </si>
  <si>
    <t>BNP PARIBAS NY BRANCH</t>
  </si>
  <si>
    <t>062-2021</t>
  </si>
  <si>
    <t>CAJA DE COMPENSACIÓN FAMILIAR COMPENSAR</t>
  </si>
  <si>
    <t>063-2021</t>
  </si>
  <si>
    <t>AXA ASISTENCIA COLOMBIA S.A.</t>
  </si>
  <si>
    <t>066-2021</t>
  </si>
  <si>
    <t>CONTROLEC LTDA</t>
  </si>
  <si>
    <t>076-2021</t>
  </si>
  <si>
    <t>prestar el servicio de soporte, mantenimiento, consultoría y actualización de la aplicación de Conciliación DATA MATCH CONCISO WEB (nuevo versionamiento modelo SAAS)</t>
  </si>
  <si>
    <t>ASESORES DE SISTEMAS ESPECIALIZADOS EN SOFTWARE S.A.S.</t>
  </si>
  <si>
    <t>077-2021</t>
  </si>
  <si>
    <t>35 LICENCIAMIENTO</t>
  </si>
  <si>
    <t>Realizar el suministro de un software de litigios y Vigía Judicial bajo la modalidad de arrendamiento de licencia bajo un esquema Cloud Computing</t>
  </si>
  <si>
    <t>INMERSYS S.A.S.</t>
  </si>
  <si>
    <t>080-2021</t>
  </si>
  <si>
    <t>se requiere contratar el servicio de renovación del licenciamiento y soporte para los 18 cores productivos de las Bases de datos SAP ASE SYBASE con los que cuenta La Previsora S.A.</t>
  </si>
  <si>
    <t>INETUM ESPAÑA S.A. SUCURSAL COLOMBIA</t>
  </si>
  <si>
    <t xml:space="preserve">Gerencia Comercial </t>
  </si>
  <si>
    <t>92000-2016-70</t>
  </si>
  <si>
    <t>Agencia promotora de seguros, promover la colocacion de contratos de seguro y renovacion de los mismos, no por si misma sino por medio de los intermediarios de seguros adscritos a Previsora a través de la promotora en la ciudad de Barranquilla.</t>
  </si>
  <si>
    <t>EVOLUCIONAR SEGUROS  LTDA.</t>
  </si>
  <si>
    <t>Gerencia Técnica De Automóviles</t>
  </si>
  <si>
    <t>93000-2018-211</t>
  </si>
  <si>
    <t>30 OTROS / CONVENIO</t>
  </si>
  <si>
    <t>La instalación de un dispositivo que permita rastrear el automotor en caso de que sea hurtado, y de esta manera contar con un respaldo para localizar el riesgo asegurado y mitigar la posible pérdida, por el pago del siniestro</t>
  </si>
  <si>
    <t>TRACKER DE COLOMBIA S.A.S.</t>
  </si>
  <si>
    <t>Subgerencia Desarrollo de Talento Humano</t>
  </si>
  <si>
    <t>020-2022</t>
  </si>
  <si>
    <t>Inscribir a los funcionarios que designe la Compañía en los diferentes cursos, congresos, foros y seminarios que realiza el ASOCIACIÓN COLOMBIANA DE REASEGUROS – ACTER de acuerdo con las necesidades de capacitación, entrenamiento y/o desarrollo de los colaboradores que requiera LA PREVISORA S.A.</t>
  </si>
  <si>
    <t>ASOCIACION COLOMBIANA DE REASEGUROS - ACTER</t>
  </si>
  <si>
    <t>023-2022</t>
  </si>
  <si>
    <t>Inscribir a los funcionarios que designe la Compañía en los diferentes cursos, congresos, foros y seminarios que realiza la Fundación Más Familia de acuerdo con las necesidades de capacitación, entrenamiento y/o desarrollo que se requieran.</t>
  </si>
  <si>
    <t>FUNDACIÓN MAS FAMILIA</t>
  </si>
  <si>
    <t>036-2022</t>
  </si>
  <si>
    <t>implementar estrategias y herramientas necesarias para afianzar la cultura organizacional,  basado en un proceso de integridad, gestión del cambio  y liderazgo.</t>
  </si>
  <si>
    <t>PLURUM S.A.S.</t>
  </si>
  <si>
    <t>041-2022</t>
  </si>
  <si>
    <t>23 PRESTACIÓN DE SERVICIOS / OUTSOURCING VIGILANCIA</t>
  </si>
  <si>
    <t>Prestación del servicio de vigilancia y seguridad privada, con medio humano, armado, equipos de comunicación y de seguridad tecnológicos en las instalaciones de LA PREVISORA S.A., a nivel nacional</t>
  </si>
  <si>
    <t>COMPAÑÍA DE SEGURIDAD NACIONAL COMSENAL LTDA.</t>
  </si>
  <si>
    <t>Gerencia De Actuaría</t>
  </si>
  <si>
    <t>INVITACIÓN DIRECTA</t>
  </si>
  <si>
    <t>045-2022</t>
  </si>
  <si>
    <t>Adquirir la herramienta tecnológica “RMS risklink” para así dar cumplimiento a lo establecido en el Decreto 2973 de 2013 y la Carta Circular Externa 009 de 2017, en donde se establece que las entidades aseguradoras deben contar con modelos de estimación de pérdidas o modelos catastróficos en el ramo de terremoto, con el objeto de establecer la pérdida máxima probable, las primas puras de riesgo y demás variables relevantes en el cálculo de las reservas técnicas. Es de señalar, que este modelo se reportó a la SFC y es el que se encuentra autorizado por el ente supervisor.</t>
  </si>
  <si>
    <t>BAKER &amp; MCKENZIE S A S</t>
  </si>
  <si>
    <t>046-2022</t>
  </si>
  <si>
    <t>30 OTROS / OUTSOURCING ASEO, CAFETERÍA</t>
  </si>
  <si>
    <t>EL PROVEEDOR se obliga con LA PREVISORA S.A. bajo la modalidad de outsourcing, a la prestación de los servicios integrales de aseo, limpieza, desinfección y cafetería a nivel nacional, y el servicio de mantenimiento a través de operarios (toderos) para la Casa Matriz en Bogotá D.C</t>
  </si>
  <si>
    <t>AMERICANA DE SERVICIOS LTDA.</t>
  </si>
  <si>
    <t>047-2022</t>
  </si>
  <si>
    <t>Prestar los servicios de agencia de viajes para realizar los trámites de emisión de tiquetes aéreos y reservas hoteleras (habitaciones y salas de reunión) en destinos nacionales e internacionales.</t>
  </si>
  <si>
    <t xml:space="preserve">MAYATUR S.A.S. </t>
  </si>
  <si>
    <t>Secretaría General</t>
  </si>
  <si>
    <t>052-2022</t>
  </si>
  <si>
    <t>Prestar los servicios de Revisoría Fiscal a LA PREVISORA S.A. conforme con las normas legales vigentes aplicables a LA PREVISORA S.A.</t>
  </si>
  <si>
    <t>BDO AUDIT S.A.</t>
  </si>
  <si>
    <t>Subgerencia De Inteligencia De Mercados</t>
  </si>
  <si>
    <t>057-2022</t>
  </si>
  <si>
    <t xml:space="preserve">EL PROVEEDOR se obliga a prestar los servicios de renovación del Licenciamiento para uso de la plataforma SALESFORCE.COM de productos Force.com-Enterprise Edition (Enterprise Applications), Sales Cloud Lightning CRM-Enterprise Editión (Spanish), Partner Community Members, Tableau CMR Plus y Data Storage (10 GB). </t>
  </si>
  <si>
    <t>SISTEMAS COLOMBIA S.A.S.</t>
  </si>
  <si>
    <t>Subgerencia De Infraestructura Y Servicios De Ti</t>
  </si>
  <si>
    <t>061-2022</t>
  </si>
  <si>
    <t xml:space="preserve">prestar los servicios para la administración lógica y física de los equipos LAN/WLAN de LA PREVISORA S.A., a nivel nacional, manteniéndolos configurados y monitoreados para conservar la seguridad y disponibilidad del servicio. </t>
  </si>
  <si>
    <t>CYMA INGENIERIA LTDA.</t>
  </si>
  <si>
    <t>063-2022</t>
  </si>
  <si>
    <t>30 OTROS (SOFTWARE)</t>
  </si>
  <si>
    <t xml:space="preserve">EL PROVEEDOR proporcionará a LA PREVISORA S.A. el software con licencia para su uso en los sistemas de LA PREVISORA S.A. ("Software" y/o “Solución”) y / o servicios (incluidos los servicios SaaS, cuando aplique) (los "Servicios") identificados en este contrato y subsidiariamente en las Ordenes adjuntas </t>
  </si>
  <si>
    <t xml:space="preserve">FIS CAPITAL MARKETS US LLC </t>
  </si>
  <si>
    <t>Subgerencia de Transformación Digital</t>
  </si>
  <si>
    <t>072-2022</t>
  </si>
  <si>
    <t>prestar los servicios de infraestructura, suscripción, diseño de experiencia, diseño web, migración, desarrollo web, estrategia SEO (Search Engine Optimization – Optimización de motores de búsqueda), actividades de web máster, implementación y soporte del portal web y portal de aliados de LA PREVISORA S.A sobre la plataforma de experiencia digital Liferay DXP Cloud</t>
  </si>
  <si>
    <t xml:space="preserve">ARIA PSW S.A.S. </t>
  </si>
  <si>
    <t>Gerencia De Servicio</t>
  </si>
  <si>
    <t>077-2022</t>
  </si>
  <si>
    <t>prestar los servicios de consultoría para el análisis, diseño, implementación y acompañamiento del modelo integral de la experiencia del cliente Previsora, que permita asegurar la satisfacción en la prestación de los servicios de la organización</t>
  </si>
  <si>
    <t>CUSTOMER INDEX VALUE CIV LTDA .</t>
  </si>
  <si>
    <t>Subgerencia De Planeación Y Proyectos De Ti</t>
  </si>
  <si>
    <t>080-2022</t>
  </si>
  <si>
    <t>prestar sus servicios para el análisis, diseño, parametrización, pruebas, implementación, capacitación y configuración de requerimientos del Sistema de Gestión Documental en el aplicativo OnBase con su respectivo licenciamiento</t>
  </si>
  <si>
    <t>GIGA COLOMBIA S.A.S.</t>
  </si>
  <si>
    <t>Presidencia_</t>
  </si>
  <si>
    <t>Oficina De Control Interno</t>
  </si>
  <si>
    <t>083-2022</t>
  </si>
  <si>
    <t>ERNST &amp; YOUNG S.A.S.</t>
  </si>
  <si>
    <t>Gerencia De Planeación</t>
  </si>
  <si>
    <t>085-2022</t>
  </si>
  <si>
    <t>prestar el servicio de mantenimiento y soporte al software ScoreBoard/QuickScore, incluyendo mejoras del producto a través de parches y nuevas versiones.</t>
  </si>
  <si>
    <t>BISION CONSULTING S.A.S.</t>
  </si>
  <si>
    <t>Gerencia De Indemnizaciones Soat, Vida Y Ap</t>
  </si>
  <si>
    <t>091-2022</t>
  </si>
  <si>
    <t xml:space="preserve">prestar los servicios de auditoría concurrente, médica, técnica, documental y jurídica de los reclamos presentados a nivel nacional, tanto por personas naturales como jurídicas, que afecten los amparo de las pólizas de los ramos de SOAT y Accidentes Personales expedidas por la Compañía. </t>
  </si>
  <si>
    <t xml:space="preserve">UNION TEMPORAL PREVISORA 2022 
</t>
  </si>
  <si>
    <t>Gerencia De Tecnología De La Información</t>
  </si>
  <si>
    <t>101-2022</t>
  </si>
  <si>
    <t>Bajo la modalidad de software como servicio (SaaS), EL PROVEEDOR TECNOLÓGICO, en su calidad de propietario y titular del derecho de explotación de la licencia de la solución tecnológica ofrecida, con la cual se garantiza a LA PREVISORA S.A. la disponibilidad del servicio de operación de una solución tecnológica para dar cumplimiento a las Circulares Conjuntas Nro. 001 del 20 de agosto de 2021 y 002 del 23 de diciembre de 2021, proferidas por la Superintendencia Financiera de Colombia.</t>
  </si>
  <si>
    <t>103-2022</t>
  </si>
  <si>
    <t>Realizar todas las gestiones para la publicación de avisos de prensa en diarios de amplia circulación nacional, referente a temas como Asambleas Ordinarias y Extraordinarias, publicación de fallecimientos de pensionados o personal activo de la Compañía, reclamaciones de acreencias laborales, cierres y aperturas de sucursales, entre otros avisos relacionados con la gestión administrativa de la Compañía.</t>
  </si>
  <si>
    <t>WPP MEDIA MANAGEMENT COLOMBIA SAS</t>
  </si>
  <si>
    <t>Gerencia De Riesgos</t>
  </si>
  <si>
    <t>104-2022</t>
  </si>
  <si>
    <t>Prestar los servicios de un sistema de información desplegado como un SaaS (Software a Services) en la nube del fabricante, que permita la gestión consolidada de los riesgos de La Previsora S.A. de manera automática.</t>
  </si>
  <si>
    <t>NEWNET S.A.</t>
  </si>
  <si>
    <t>105-2022</t>
  </si>
  <si>
    <t>Prestación del servicio de mantenimiento y soporte a los aplicativos LevinAssets (LA) y LevinAssets Mobile (LAM) y de Equipos terminales PocketPC [EDA Motorola MC65 (SSB-MC65XX)] e Impresoras Zebra GK420, así como los servicios profesionales para usos múltiples.</t>
  </si>
  <si>
    <t>ORGANIZACIÓN LEVIN DE COLOMBIA S.A.S.</t>
  </si>
  <si>
    <t>106-2022</t>
  </si>
  <si>
    <t>7 COMPRAVENTA y/o SUMINISTRO</t>
  </si>
  <si>
    <t>suministrar sistemas de audio y video para las salas y la consola de sonido y los altavoces de los espacios internos de la compañía que LA PREVISORA S.A.  designe. Estos elementos se deben entregar con la correspondiente instalación, configuración, garantía, soporte técnico por treinta y seis (36) meses, y capacitación del manejo sobre los mismos.</t>
  </si>
  <si>
    <t>NECSYS S.A.S.</t>
  </si>
  <si>
    <t>109-2022</t>
  </si>
  <si>
    <t>prestar el servicio de mantenimiento, revisión, nivelación, recarga y descarga, de los extintores de fuego de propiedad de LA PREVISORA S.A. en la ciudad de Bogotá.</t>
  </si>
  <si>
    <t>EXTINTORES FIREXT S.A.S.</t>
  </si>
  <si>
    <t>Gerencia Contable Y Tributaria</t>
  </si>
  <si>
    <t>114-2022</t>
  </si>
  <si>
    <t>prestar los servicios especializados para la consultoría, acompañamiento y capacitación a los funcionarios de LA PREVISORA S.A. en la aplicación de las Normas Internacionales de Información Financiera (NIIF)</t>
  </si>
  <si>
    <t>PWC CONTADORES Y AUDITORES S.A.S.</t>
  </si>
  <si>
    <t>115-2022</t>
  </si>
  <si>
    <t>prestar los servicios de suministro, renovación y soporte al licenciamiento en la plataforma Microsoft Office 365 y Real Connect, para uso de LA PREVISORA S.A.</t>
  </si>
  <si>
    <t>CONTROLES EMPRESARIALES S.A.S.</t>
  </si>
  <si>
    <t>116-2022</t>
  </si>
  <si>
    <t>servicios de mantenimiento preventivo y correctivo del equipo de bombeo en el edificio de Casa Matriz y el equipo de inyectores y extractores en el aparcadero Las Palmas, ubicados en la ciudad de Bogotá.</t>
  </si>
  <si>
    <t xml:space="preserve">SOCIEDAD IBH INGENIEROS EN BOMBAS HIDRAULICAS SAS </t>
  </si>
  <si>
    <t>123-2022</t>
  </si>
  <si>
    <t>prestar los servicios de impresión de formularios de asegurabilidad y designación de beneficiarios para las pólizas de Vida Grupo Subsidiado y Voluntario del Ministerio de Defensa Nacional derivado de la Licitación 008 del año 2022</t>
  </si>
  <si>
    <t>ENSAMBLY PRODUCCIONES S.A.S.</t>
  </si>
  <si>
    <t>124-2022</t>
  </si>
  <si>
    <t>realizar el mantenimiento preventivo, correctivo y a brindar soporte técnico especializado a la Solución Adobe Present Central Pro-Output Server y Adobe Present Output Designer.</t>
  </si>
  <si>
    <t>MULTISOFTWARE TRANSACCIONAL S.A.S.</t>
  </si>
  <si>
    <t>125-2022</t>
  </si>
  <si>
    <t>Suministrar los derechos de uso de software BIG SAS para almacenar la digitalización y digitación de información que se encuentra registrada en los formularios de las pólizas de seguros de vida del Ministerio de Defensa Nacional.</t>
  </si>
  <si>
    <t>BIG-BUSINESS INTERNATIONAL GROUP S.A.S.</t>
  </si>
  <si>
    <t>130-2022</t>
  </si>
  <si>
    <t>servicio de suscripción vía web por medio de su producto vLex Colombia Profesional el cual contiene boletines diarios e información sobre legislación, jurisprudencia, doctrina, códigos, estatutos y regímenes económicos, para todos los funcionarios de La Previsora, con 15 licencias especiales.</t>
  </si>
  <si>
    <t xml:space="preserve">COLOMBIA INFORMACION LEGAL SAS </t>
  </si>
  <si>
    <t>131-2022</t>
  </si>
  <si>
    <t xml:space="preserve">Analizar los casos reportados a través de la Línea Ética de LA PREVISORA S.A., e investigar y dar claridad a los hechos en los que fundamentan dichos casos mediante los procedimientos de investigación pertinentes, entregando un resultado que conduzca a establecer un esquema de atención apropiado para cada situación reportada y su tratamiento. </t>
  </si>
  <si>
    <t xml:space="preserve">INSTITUTO NACIONAL DE INVESTIGACIONES Y PREVENCIÓN DE FRAUDE LTDA. INIF </t>
  </si>
  <si>
    <t>Subgerencia De Mantenimiento De Sistemas De Información</t>
  </si>
  <si>
    <t>132-2022</t>
  </si>
  <si>
    <t>prestar el servicio de actualización de software y soporte técnico de los productos ORACLE detallados en el contrato.</t>
  </si>
  <si>
    <t>ORACLE COLOMBIA LIMITADA</t>
  </si>
  <si>
    <t>135-2022</t>
  </si>
  <si>
    <t>prestar el servicio para la consulta de las aplicaciones SISA y CEXPER y envío de información en línea vía internet para la obtención de resultados de siniestralidad de los riesgos consultados, cifras y demás actividades que administra FASECOLDA del sector asegurador del ramo de Automóviles.</t>
  </si>
  <si>
    <t>INVERFAS S.A.</t>
  </si>
  <si>
    <t>136-2022</t>
  </si>
  <si>
    <t xml:space="preserve">Prestar el servicio de mantenimiento preventivo, correctivo y soporte técnico de la plataforma TOTAL REPORT, incluyendo los desarrollos en el aplicativo que sean requeridos por LA PREVISORA S.A. </t>
  </si>
  <si>
    <t xml:space="preserve">J.W. PROJECT HOUSE S.A.S. </t>
  </si>
  <si>
    <t>137-2022</t>
  </si>
  <si>
    <t xml:space="preserve">Implementar la herramienta actuarial y contable PROPHET, para cumplir con los requerimientos normativos de la NIIF 17. </t>
  </si>
  <si>
    <t>FIS CAPITAL MARKETS US LLC</t>
  </si>
  <si>
    <t>Oficina De Cumplimiento Y Líneas Financieras</t>
  </si>
  <si>
    <t>141-2022</t>
  </si>
  <si>
    <t>14 FIDUCIA y/o ENCARGO FIDUCIARIO</t>
  </si>
  <si>
    <t>Constitución de Patrimonio Autónomo integrado por los recursos recibidos de los garantizados aportantes como requisito para la expedición de pólizas por el Fideicomitente ( Previsora Seguros) , con el fin de facilitar el derecho de subrogación que le otorga la ley</t>
  </si>
  <si>
    <t>FIDUCIARIA LA PREVISORA S.A.</t>
  </si>
  <si>
    <t>142-2022</t>
  </si>
  <si>
    <t>realizar la implementación, administración y soporte de una solución que permita la administración y gestión de usuarios privilegiados de manera centralizada incluido el licenciamiento respectivo de la solución.</t>
  </si>
  <si>
    <t>143-2022</t>
  </si>
  <si>
    <t>Contratar el seguro de Vida Grupo para los trabajadores de LA PREVISORA S.A. COMPAÑÍA DE SEGUROS.</t>
  </si>
  <si>
    <t>SEGUROS DE VIDA SURAMERICANA S.A.</t>
  </si>
  <si>
    <t>144-2022</t>
  </si>
  <si>
    <t>Contratar el seguro que ampara el tratamiento hospitalario o quirúrgico que por enfermedad o accidente no profesional que deba realizarse cualquiera de las personas que figuran aseguradas en la póliza de la Previsora S.A. Compañía de Seguros.</t>
  </si>
  <si>
    <t>ALLIANZ SEGUROS DE VIDA S.A.</t>
  </si>
  <si>
    <t>145-2022</t>
  </si>
  <si>
    <t>Prestar los servicios para la realización de estudios de seguridad a cada uno de los candidatos seleccionados para cubrir las vacantes de LA PREVISORA S.A., a través de la verificación de antecedentes penales y judiciales ante organismos del Estado, verificación de referencias laborales, académicas y personales, visita domiciliaria, entre otras, en cumplimiento de las especificaciones definidas en el Manual de Vinculación.</t>
  </si>
  <si>
    <t>SOLUCIONES EN INGREGRIDAD Y CUMPLIMIENTO LTDA.</t>
  </si>
  <si>
    <t>146-2022</t>
  </si>
  <si>
    <t>Contratar una póliza de incendio deudores para los funcionarios que actualmente o en el futuro tengan o hayan tenido crédito hipotecario.</t>
  </si>
  <si>
    <t>SBS SEGUROS COLOMBIA S.A.</t>
  </si>
  <si>
    <t>148-2022</t>
  </si>
  <si>
    <t>prestar el servicio de trámites notariales que requiera LA PREVISORA S.A.</t>
  </si>
  <si>
    <t>PATRICIA TELLEZ LOMBANA</t>
  </si>
  <si>
    <t>Gerencia Técnica De Soat</t>
  </si>
  <si>
    <t>149-2022</t>
  </si>
  <si>
    <t>Prestación de servicios especializados para la operación del Ramo SOAT</t>
  </si>
  <si>
    <t>ORGANIZACIÓN NACIONAL DE SERVICIOS S.A.S – SERVICIONAL S.A.S</t>
  </si>
  <si>
    <t>150-2022</t>
  </si>
  <si>
    <t>Contratar una póliza de vida deudores para los funcionarios, pensionados, jubilados actuales o futuros de LA PREVISORA S.A.</t>
  </si>
  <si>
    <t>151-2022</t>
  </si>
  <si>
    <t>prestar el servicio calificado de mantenimiento preventivo y correctivo a la camioneta de su propiedad Marca Toyota de placas URT-673</t>
  </si>
  <si>
    <t>PERIAUTOS S.A.S.</t>
  </si>
  <si>
    <t>152-2022</t>
  </si>
  <si>
    <t>participación de los funcionarios que designe la Compañía en los diferentes cursos, congresos, foros y seminarios que hagan parte de la programación académica del Instituto Nacional de Seguros</t>
  </si>
  <si>
    <t xml:space="preserve">FUNDACIÓN INSTITUTO NACIONAL DE SEGUROS </t>
  </si>
  <si>
    <t>Vicepresidencia_Jurídica</t>
  </si>
  <si>
    <t>Gerencia De Litigios</t>
  </si>
  <si>
    <t>153-2022</t>
  </si>
  <si>
    <t>EL ABOGADO se obliga en su condición de apoderado especial o general, según anexos 1, 2 y/o 3 del contrato a representar a LA PREVISORA S.A. en los procesos judiciales dentro del marco de las actividades de la Vic. Jurídica - Gerencia de Litigios</t>
  </si>
  <si>
    <t>ALBERTO PULIDO RODRIGUEZ SAS</t>
  </si>
  <si>
    <t>154-2022</t>
  </si>
  <si>
    <t>servicio de uso y administración de plataforma virtual para pruebas de conocimientos de ingreso a LA PREVISORA S.A., así como el diseño de preguntas para los cargos que esta requiera.</t>
  </si>
  <si>
    <t>POLITECNICO GRANCOLOMBIANO</t>
  </si>
  <si>
    <t>155-2022</t>
  </si>
  <si>
    <t>contratar el programa de seguros de La Previsora S.A. conforme los términos y condiciones de la invitación abierta 022-2022.</t>
  </si>
  <si>
    <t>UNION TEMPORAL AXA COLPATRIA SEGUROS S.A. - CHUBB SEGUROS COLOMBIA S.A. // LA PREVISORA 2022</t>
  </si>
  <si>
    <t>156-2022</t>
  </si>
  <si>
    <t>Contratar el seguro de Vida Exequias.</t>
  </si>
  <si>
    <t>158-2022</t>
  </si>
  <si>
    <t>prestar los servicios profesionales de asesoría y acompañamiento legal especializado en asuntos relacionados con el diseño, implementación y ejecución de las políticas de protección de datos personales.</t>
  </si>
  <si>
    <t>MS LEGAL S.A.S.</t>
  </si>
  <si>
    <t>159-2022</t>
  </si>
  <si>
    <t>Prestar el servicio de Software que permita la automatización digital bajo la modalidad de SaaS (Software as a Service) para la gestión integral del proceso de diligenciamiento del formulario de conocimiento del cliente para personas naturales y jurídicas cumpliendo los establecidos por la SFC.</t>
  </si>
  <si>
    <t>147-2022</t>
  </si>
  <si>
    <t>renovar el licenciamiento y prestar el servicio de soporte y mantenimiento de la herramienta de gestión de identidades denomina Oracle Identity Governance (OIG).</t>
  </si>
  <si>
    <t xml:space="preserve">Subgerencia Desarrollo De Talento Humano </t>
  </si>
  <si>
    <t>001-2023</t>
  </si>
  <si>
    <t>inscribir a los funcionarios que designe la Compañía en los diferentes cursos, congresos, foros y seminarios que realiza la FEDERACION DE ASEGURADORES COLOMBIANOS - FASECOLDA de acuerdo con las necesidades de capacitación, entrenamiento y/o desarrollo que se requieran.</t>
  </si>
  <si>
    <t xml:space="preserve">FEDERACION DE ASEGURADORES COLOMBIANOS -FASECOLDA </t>
  </si>
  <si>
    <t>003-2023</t>
  </si>
  <si>
    <t>Prestar los servicios de exámenes médicos de salud ocupacional, post incapacidad, optometría y/o cualquier otro servicio de salud ocupacional que LA PREVISORA S.A. requiera para sus trabajadores o contratistas.</t>
  </si>
  <si>
    <t>SALUD OCUPACIONAL SANITAS S.A.S.</t>
  </si>
  <si>
    <t>004-2023</t>
  </si>
  <si>
    <t>Prestar servicios en formación y capacitación para el desarrollo de habilidades en tecnologías de la información, ofimática y analítica de datos, por medio de plataformas de ambientes colaborativos usando las diferentes aplicaciones de la suite de Microsoft Office 365 y herramientas para la analítica de datos; así como el suministro de la plataforma para la aplicación de evaluaciones técnicas en Microsoft Excel durante las fases de los procesos de selección.</t>
  </si>
  <si>
    <t xml:space="preserve">EDUCO - EDUCACION Y CONSULTORIA SAS </t>
  </si>
  <si>
    <t>Oficina De Transportes</t>
  </si>
  <si>
    <t>005-2023</t>
  </si>
  <si>
    <t>Suministrar el derecho de uso de la plataforma tecnológica SILOGTRAN que permita la captura de todos y cada uno de los despachos que realicen los clientes asegurados en Previsora en los diferentes productos del ramo de transportes, a fin de emitir certificados específicos, certificados de excesos y emisión de pólizas de seguro, así como también permitir el cálculo de las primas causadas en un lapso de tiempo determinado por la aseguradora de los productos que componen el portafolio del ramo de transportes.</t>
  </si>
  <si>
    <t>COLOMBIA SOFTWARE LTDA.</t>
  </si>
  <si>
    <t>006-2023</t>
  </si>
  <si>
    <t>Prestar sus servicios en Colombia en calidad de operador de la información de acuerdo a la Ley 1266 de 2008 y norma que a futuro la modifique o complemente, de consulta en línea y en batch de datos personales, información comercial de personas naturales y/o jurídicas, que se encuentren en procesos de vinculación y/o vinculadas comercialmente con LA PREVISORA S.A., así como la generación de procesos que permitan gestionar el riesgo al que se pueda ver expuesta LA PREVISORA S.A. en el desarrollo de sus relaciones comerciales con clientes e intermediarios.</t>
  </si>
  <si>
    <t>EXPERIAN COLOMBIA S.A.</t>
  </si>
  <si>
    <t>008-2023</t>
  </si>
  <si>
    <t>Prestación del servicio de inspección (vehículos livianos, pesados, motos y bicicletas), marcación vehicular (segmento livianos), y revisión técnico-mecánica de acuerdo con los términos y condiciones establecidas por LA PREVISORA S.A.</t>
  </si>
  <si>
    <t>AUTOMAS UNION TEMPORAL PRE021-2022</t>
  </si>
  <si>
    <t>009-2023</t>
  </si>
  <si>
    <t>Prestación de los servicios de mejora, administración y mantenimiento de la página www.saberseguro.com junto con la plataforma Moodle de cursos virtuales, acorde al programa de educación financiera “Saber Seguro”.</t>
  </si>
  <si>
    <t>SEPA PUBLICIDAD S.A.S.</t>
  </si>
  <si>
    <t>Subgerencia De Infraestructura Y Servicios De TI</t>
  </si>
  <si>
    <t>010-2023</t>
  </si>
  <si>
    <t>EL PROVEEDOR se compromete con LA PREVISORA S.A. a realizar el suministro y actualización sobre el licenciamiento del software Adobe Creative Cloud y el licenciamiento de Adobe Acrobat Pro.</t>
  </si>
  <si>
    <t>DISCOVERY ENTERPRISE BUSINESS S.A.S EN REORGANIZACION</t>
  </si>
  <si>
    <t>011-2023</t>
  </si>
  <si>
    <t>EL PROVEEDOR, se compromete, de su portafolio de productos a suministrar previo pedido de LA PREVISORA S.A., bebidas sin alcohol.</t>
  </si>
  <si>
    <t>GASEOSAS COLOMBIANAS S.A.S.</t>
  </si>
  <si>
    <t xml:space="preserve">Oficina De Prevención De Riesgos </t>
  </si>
  <si>
    <t>012-2023</t>
  </si>
  <si>
    <t>Prestar el servicio de Administración de Riesgos para el ramo de Transportes de los clientes asignados por la Oficina de Transportes y la Oficina de Prevención de Riesgos.</t>
  </si>
  <si>
    <t>GRUPO OET S.A.S.</t>
  </si>
  <si>
    <t>013-2023</t>
  </si>
  <si>
    <t>Prestar los servicios, en las sucursales que LA PREVISORA disponga de inspección de los bienes asegurables y/o asegurados y/o a prestar servicios de administración de riesgos y control de pérdidas, de riesgos en curso y/o por suscribir.</t>
  </si>
  <si>
    <t>JOSE A. CÁCERES Y CIA. LTDA.</t>
  </si>
  <si>
    <t>Subgerencia De Licitaciones</t>
  </si>
  <si>
    <t>014-2023</t>
  </si>
  <si>
    <t>Suscripción al servicio de información jurídica www.contratacionenlinea.co para el suministro de información especializada en contratación estatal y procedimiento administrativo.</t>
  </si>
  <si>
    <t>EDITORIAL JURÍDICA CONTRATACIÓN EN LINEA S.A.S.</t>
  </si>
  <si>
    <t>015-2023</t>
  </si>
  <si>
    <t>Prestar los servicios de administración de riesgos, control de pérdidas y procedimientos especializados para los diferentes riesgos amparados en negocios nuevos o vigentes del ramo de automóviles.</t>
  </si>
  <si>
    <t>CESVI COLOMBIA S.A.</t>
  </si>
  <si>
    <t>016-2023</t>
  </si>
  <si>
    <t>NESTOR MORA Y ASOCIADOS CONSULTORES DE RIESGOS LTDA.</t>
  </si>
  <si>
    <t>017-2023</t>
  </si>
  <si>
    <t>Prestar el servicio de Administración de Riesgos de Responsabilidad Civil Profesional de Clínicas y Hospitales para las instituciones Hospitalarias asignados por la Oficina de Responsabilidad Civil y la Oficina de Prevención de Riesgos.</t>
  </si>
  <si>
    <t>GENERAL CLAIMS AND RISK CONSULTING LTDA.</t>
  </si>
  <si>
    <t>018-2023</t>
  </si>
  <si>
    <t>LOSS CONTROL &amp; FIRE RISK S.A.S.</t>
  </si>
  <si>
    <t>Gerencia de Sucursales</t>
  </si>
  <si>
    <t>019-2023</t>
  </si>
  <si>
    <t>Prestar el servicio de administración del proceso de emisión de pagarés desmaterializados, así como su custodia y registro de los títulos bajo el sistema de anotación en cuenta, de conformidad con lo regulado en las leyes 27 de 1990, 527 de 1999, 964 de 2005, el decreto 2555 de 2010, el Reglamente de Operaciones de Deceval y demás normas que se ocupen o se llegaren a ocupar del tema.</t>
  </si>
  <si>
    <t>DEPÓSITO CENTRALIZADO DE VALORES DE COLOMBIA, DECEVAL S.A.</t>
  </si>
  <si>
    <t>020-2023</t>
  </si>
  <si>
    <t>EL PROVEEDOR se compromete con LA PREVISORA S.A. a prestar los servicios, en las sucursales que LA PREVISORA disponga de inspección de los bienes asegurables y/o asegurados y/o a prestar servicios de administración de riesgos y control de pérdidas, de riesgos en curso y/o por suscribir.</t>
  </si>
  <si>
    <t>HIC RISK CONTROL S.A.S.</t>
  </si>
  <si>
    <t>021-2023</t>
  </si>
  <si>
    <t xml:space="preserve">L &amp; M INGENIEROS CONSULTORES LTDA. </t>
  </si>
  <si>
    <t>Gerencia de Contratación</t>
  </si>
  <si>
    <t>022-2023</t>
  </si>
  <si>
    <t xml:space="preserve">Prestar los servicios profesionales de Asesoría especializada y apoyo jurídico en diferentes asuntos contractuales. </t>
  </si>
  <si>
    <t>IVAN DARIO GÓMEZ LEE S.A.S.</t>
  </si>
  <si>
    <t>023-2023</t>
  </si>
  <si>
    <t>Prestar servicios de desarrollo (evolutivo y proyectos), soporte y mantenimiento de productos de software (bajo un modelo operativo tipo fábrica de software) y al SISTEMA, así como los servicios de Outsourcing que permita facilitar y optimizar la gestión de LA PREVISORA S.A.</t>
  </si>
  <si>
    <t xml:space="preserve">SISTRAN DE COLOMBIA S.A. </t>
  </si>
  <si>
    <t>024-2023</t>
  </si>
  <si>
    <t>EL PROVEEDOR se compromete con LA PREVISORA S.A., suministro de las pólizas de seriedad de oferta y cumplimiento por parte de las sucursales de LA PREVISORA S.A. para respaldar las ofertas presentadas en los procesos de contratación de seguros.</t>
  </si>
  <si>
    <t>SEGUROS GENERALES SURAMERICANA S.A.</t>
  </si>
  <si>
    <t>025-2023</t>
  </si>
  <si>
    <t>EL PROVEEDOR se obliga con LA PREVISORA S.A. a prestar el servicio de inspección portuario de mercancías en importación y exportación a nivel nacional, direccionado a generadores de carga, agentes de carga, transportadores de carga, operadores logísticos y operadores de transporte multimodal (OTM).</t>
  </si>
  <si>
    <t>PROFESIONALES EN SERVICIOS PORTUARIOS PROSERPUERTOS S.A.S.</t>
  </si>
  <si>
    <t>026-2023</t>
  </si>
  <si>
    <t>Inscribir a los funcionarios que designe la Compañía en los  diferentes  cursos,  congresos,  foros  y  seminarios  que  realiza la ASOCIACIÓN BANCARIA Y DE ENTIDADES FINANCIERAS DE COLOMBIA –ASOBANCARIA</t>
  </si>
  <si>
    <t xml:space="preserve">ASOCIACIÓN BANCARIA Y DE ENTIDADES FINANCIERAS DE COLOMBIA –ASOBANCARIA </t>
  </si>
  <si>
    <t xml:space="preserve">Gerencia Jurídica </t>
  </si>
  <si>
    <t>027-2023</t>
  </si>
  <si>
    <t>Servicios profesionales de asesoría jurídica en contratación estatal y privada, con el fin de brindar asistencia y ejercer la representación de la Compañía en los procesos licitatorios y/o concursos de selección regidos por el Estatuto General de la Contratación Pública y por normas especiales y de derecho privado, en los cuales LA PREVISORA S.A. participe como oferente, proponente y/o tenga algún interés; así como asesoría jurídica en propiedad intelectual, marcas y los demás asuntos que le sean asignados.</t>
  </si>
  <si>
    <t>SOLUCIONES TECNOLOGICAS PARA SERVICIOS LEGALES - LEGALIADOS S.A.S.</t>
  </si>
  <si>
    <t>028-2023</t>
  </si>
  <si>
    <t>EL PROVEEDOR se obliga  con LA PREVISORA S.A. en su condición de apoderado especial, a representar en calidad tanto activa como pasiva a LA PREVISORA S.A. en las denuncias penales y en audiencias de conciliación judiciales y extrajudiciales.</t>
  </si>
  <si>
    <t>BM LAW &amp; BUSINESS S.A.S.</t>
  </si>
  <si>
    <t>029-2023</t>
  </si>
  <si>
    <t xml:space="preserve">EL PROVEEDOR se obliga con LA PREVISORA S.A. en su condición de apoderado especial a representar en calidad tanto activa como pasiva en los procesos judiciales, pre-judiciales, de responsabilidad fiscal, procedimientos administrativos, arbitramentos y en general en todo tipo de litigio </t>
  </si>
  <si>
    <t>HERNANDEZ Y PALACIO ABOGADOS S.A.S.</t>
  </si>
  <si>
    <t>030-2023</t>
  </si>
  <si>
    <t>EL PROVEEDOR se obliga con LA PREVISORA S.A. en su condición de apoderado especial a representar en calidad tanto activa como pasiva a LA PREVISORA S.A. en los procesos judiciales, pre-judiciales, de responsabilidad fiscal, procedimientos administrativos, arbitramentos y en general en todo tipo de litigio o procedimiento encomendado.</t>
  </si>
  <si>
    <t>LLANOS LEON ABOGADOS &amp; ASOCIADOS S.A.S.</t>
  </si>
  <si>
    <t>032-2023</t>
  </si>
  <si>
    <t>EL PROVEEDOR se compromete con la suscripción digital al Diario Económico LA REPÚBLICA para los cuatro (4) usuarios de correo electrónico que LA PREVISORA designe.</t>
  </si>
  <si>
    <t>EDITORIAL LA REPUBLICA S.A.S.</t>
  </si>
  <si>
    <t>033-2023</t>
  </si>
  <si>
    <t>EL PROVEEDOR, se compromete con LA PREVISORA S.A., a realizar mantenimiento preventivo y correctivo al sistema de alarma y detección de incendios de las sedes de Casa Matriz , Sucursal Estatal, Vicepresidencia de Indemnizaciones o, Bodega, Almacén y demás áreas que se requiera.</t>
  </si>
  <si>
    <t>AMERICAN ALARM ELECTRONICS SAS</t>
  </si>
  <si>
    <t>Gerencia de Talento Humano</t>
  </si>
  <si>
    <t>034-2023</t>
  </si>
  <si>
    <t xml:space="preserve">EL PROVEEDOR se obliga con LA PREVISORA S.A. al suministro de bonos y/o tarjetas electrónicas redimibles en una amplia red de establecimientos comerciales y con un rango amplio de posibilidades de elección a nivel nacional. </t>
  </si>
  <si>
    <t>SODEXO SERVICIOS DE BENEFICIOS E INCENTIVOS COLOMBIA S.A.S</t>
  </si>
  <si>
    <t xml:space="preserve">Oficina De Mercadeo Y Publicidad </t>
  </si>
  <si>
    <t>035-2023</t>
  </si>
  <si>
    <t>26 PUBLICIDAD</t>
  </si>
  <si>
    <t>Prestar el servicio de elaboración y suministro de piezas gráficas impresas y merchandising, correspondientes al material publicitario derivado de la estrategia de mercadeo y comunicación de LA PREVISORA S.A.</t>
  </si>
  <si>
    <t>DIGITOS Y DISEÑOS INDUSTRIA GRAFICA S.A.S.</t>
  </si>
  <si>
    <t>036-2023</t>
  </si>
  <si>
    <t>Prestar sus servicios profesionales especializados, en todos los temas laborales, derecho colectivo y de seguridad social integral de los que LA PREVISORA S.A. requiera asesoría legal</t>
  </si>
  <si>
    <t>VALDES ABOGADOS - ASLABOR LTDA</t>
  </si>
  <si>
    <t>037-2023</t>
  </si>
  <si>
    <t>Suministrar productos de repostería, pastelería y refrigerios.</t>
  </si>
  <si>
    <t>CRIYA SAS</t>
  </si>
  <si>
    <t>038-2023</t>
  </si>
  <si>
    <t>EL PROVEEDOR se compromete con LA PREVISORA S.A a prestar los servicios de implementación y apoyo en la ejecución del Plan de Capacitación a los colaboradores a nivel nacional, cuyo objetivo es fortalecer las capacidades, habilidades, destrezas, conocimientos y competencias, dando lugar al mejoramiento continuo y prácticas innovadoras en los procesos en los cuales ellos intervengan.</t>
  </si>
  <si>
    <t>UNIVERSIDAD DE LA SABANA</t>
  </si>
  <si>
    <t>041-2023</t>
  </si>
  <si>
    <t>1 AGENCIA</t>
  </si>
  <si>
    <t>EL PROVEEDOR se compromete con LA PREVISORA S.A como proveedor estratégico a prestar los servicios de planeación estratégica de marketing, Branding, Marketing Digital, ATL, BTL, Marketing experiencial, Marketing Relacional, Endomarketing, Comunicaciones Internas y Externas, Construcción y gestión de la reputación, Relaciones Públicas, Relacionamiento con medios de comunicación, así como el desarrollo y producción de eventos.</t>
  </si>
  <si>
    <t>ACOMEDIOS PUBLICIDAD Y MERCADEO S.A.S.</t>
  </si>
  <si>
    <t>042-2023</t>
  </si>
  <si>
    <t xml:space="preserve">Servicio especializado de investigación de bienes y activos a nivel nacional, mediante la consulta, análisis, y verificación detallada de los bienes registrados por cédula o NIT de las personas naturales o jurídicas indicadas por el contratante. </t>
  </si>
  <si>
    <t>COBROACTIVO S.A.S.</t>
  </si>
  <si>
    <t>043-2023</t>
  </si>
  <si>
    <t>Contratar el Seguro de Responsabilidad Civil Riesgo Cibernético de La Previsora S.A. con una aseguradora debidamente autorizada por la Superintendencia Financiera de Colombia.</t>
  </si>
  <si>
    <t>Presidencia</t>
  </si>
  <si>
    <t>044-2023</t>
  </si>
  <si>
    <t>EL PROVEEDOR de manera independiente, sin subordinación alguna, utilizando sus propios medios y elementos de trabajo, prestará sus servicios profesionales de abogado, analizando y proyectando las decisiones de segunda instancia de los procesos disciplinarios que se adelanten en LA PREVISORA S.A., y emitiendo los conceptos que en materia disciplinaria le solicite LA PREVISORA S.A.</t>
  </si>
  <si>
    <t>FERNANDO ALVAREZ ROJAS</t>
  </si>
  <si>
    <t>045-2023</t>
  </si>
  <si>
    <t>EL PROVEEDOR se compromete con LA PREVISORA S.A. a realizar el suministro y distribución de herramientas, materiales para la construcción, plomería y electricidad, elementos de ferretería en las cantidades y especificaciones que le sean requeridas por LA PREVISORA S.A.</t>
  </si>
  <si>
    <t>BRAND CENTER S.A.S.</t>
  </si>
  <si>
    <t>046-2023</t>
  </si>
  <si>
    <t>30 OTROS / OUTSOURCING BPO</t>
  </si>
  <si>
    <t>Contratar un proveedor que preste bajo la modalidad de outsourcing los servicios de BPO (Business Process Outsourcing) para la gestión integral de la documentación física y electrónica producida y recibida, la administración del archivo de LA PREVISORA S.A COMPAÑÍA DE SEGUROS, derivados de los procesos que se lleven a cabo debido a su objeto social, la prestación del servicio de custodia, organización y bodegaje de los archivos de gestión y central.</t>
  </si>
  <si>
    <t>CONSORCIO DATAFILE PROCESOS Y SERVICIOS</t>
  </si>
  <si>
    <t>Oficina De Incendio Y Líneas Aliadas</t>
  </si>
  <si>
    <t>047-2023</t>
  </si>
  <si>
    <t>EL PROVEEDOR se obliga a prestar los servicios para la recopilación de información sobre las características físicas de los riesgos asegurados señalados por LA PREVISORA S.A., mediante inspecciones virtuales, utilizando todas las herramientas informáticas disponibles en el mercado, entre ellas mapas digitales y satelitales, fotos satelitales, orto fotográfias, Google Street View, y la información pública necesaria para poder georreferenciar dichos bienes y riesgos.</t>
  </si>
  <si>
    <t>K P CAMPOS TERREMOTO S.A.S.</t>
  </si>
  <si>
    <t>048-2023</t>
  </si>
  <si>
    <t>30 OTROS / OUTSOURCING MENSAJERÍA</t>
  </si>
  <si>
    <t>Prestar el servicio de mensajería especializada bajo la modalidad de outsourcing a nivel nacional, para el manejo, recepción, distribución y entrega de la correspondencia urbana y demás comunicaciones oficiales enviadas y recibidas.</t>
  </si>
  <si>
    <t>SERVICIOS POSTALES NACIONALES S.A.S -  472</t>
  </si>
  <si>
    <t xml:space="preserve">Gerencia De Innovación Y Procesos </t>
  </si>
  <si>
    <t>050-2023</t>
  </si>
  <si>
    <t>9 CONSULTORÍA</t>
  </si>
  <si>
    <t>Realizar la consultoría para la elaboración del estudio técnico de rediseño institucional de LA PREVISORA S.A. de acuerdo con los lineamientos definidos por el Departamento Administrativo de la Función Pública – DAFP, la Guía para el Rediseño Institucional de Entidades Públicas y el Decreto 1227 de 2005, así como brindar el acompañamiento a LA PREVISORA S.A. para su socialización y gestión ante las instancias internas y externas establecidas por ley para surtir este trámite.</t>
  </si>
  <si>
    <t>FUNDACION DE ESTUDIOS PARA EL DESARROLLO DE LA PARTICIPACION Y LA INTEGRACION POLITICA Y SOCIAL EN COLOMBIA-CREAMOS COLOMBIA</t>
  </si>
  <si>
    <t>053-2023</t>
  </si>
  <si>
    <t>Contratar una póliza de Vida Grupo que asegure a los funcionarios directivos de la Previsora S.A. Compañía de Seguros vinculados mediante contrato de trabajo a término Indefinido - Ley 6 de 1945.</t>
  </si>
  <si>
    <t>HDI SEGUROS S.A.</t>
  </si>
  <si>
    <t>054-2023</t>
  </si>
  <si>
    <t>Realizar el mantenimiento preventivo y correctivo de manera integral al sistema de control de acceso del edificio de casa matriz, oficinas de la vicepresidencia de indemnizaciones, sucursal estatal y parqueadero de la PREVISORA S.A, ubicados en la calle 57 No. 9-07, 8B – 05 y 8-69 de la ciudad de Bogotá D.C</t>
  </si>
  <si>
    <t>CABLECON INGENIERIA DE REDES S.A.S</t>
  </si>
  <si>
    <t>056-2023</t>
  </si>
  <si>
    <t xml:space="preserve">EL  PROVEEDOR se compromete con LA PREVISORA S.A. a desarrollar el plan de bienestar y reconocimiento dirigida a los funcionarios de la Compañía, de acuerdo con los requerimientos realizados por la PREVISORA S.A.  </t>
  </si>
  <si>
    <t>057-2023</t>
  </si>
  <si>
    <t>EL PROVEEDOR se compromete con la PREVISORA S.A. a prestar el servicio de fotocopiado de documentos, para lo cual utilizara la infraestructura necesaria y equipos multifuncionales de su propiedad instalados y puestos en funcionamiento en las instalaciones de LA PREVISORA S.A.”</t>
  </si>
  <si>
    <t>NEW COPIERS TECNOLOGY LTDA.</t>
  </si>
  <si>
    <t>060-2023</t>
  </si>
  <si>
    <t>Implementación de la red hidrosanitaria y red contra incendios del edificio de Casa Matriz, ubicada en la calle 57 No. 9-07 en Bogotá D.C.</t>
  </si>
  <si>
    <t>UNIÓN TEMPORAL REDES CASA MATRIZ 2023</t>
  </si>
  <si>
    <t xml:space="preserve">Gerencia De Inversiones </t>
  </si>
  <si>
    <t>061-2023</t>
  </si>
  <si>
    <t>30 OTROS / ADHESIÓN</t>
  </si>
  <si>
    <t>EL PROVEEDOR se compromete con LA PREVISORA S.A., a mantener la adhesión como como signataria de la Asociación PRI (Principles Responsible Investment).</t>
  </si>
  <si>
    <t>PRI ASSOCIATION</t>
  </si>
  <si>
    <t>064-2023</t>
  </si>
  <si>
    <t>Servicios especializados para la implementación de una solución que permita la administración, identificación, detección, protección y respuesta frente a posibles brechas de seguridad a nivel de fuga de información, como lo es la solución de DLP (en inglés Data Loss Prevention).</t>
  </si>
  <si>
    <t>Gerencia De Planeacion Financiera</t>
  </si>
  <si>
    <t>065-2023</t>
  </si>
  <si>
    <t>El proveedor se compromete a prestar los servicios de mantenimiento y soporte de la plataforma de planeación financiera DATACIPRES.</t>
  </si>
  <si>
    <t>DIGIDATA DE COLOMBIA LIMITADA</t>
  </si>
  <si>
    <t>066-2023</t>
  </si>
  <si>
    <t>Contratar los servicios de una firma especializada en búsqueda de talento humano que cuente con reconocimiento y experiencia en la búsqueda, evaluación y presentación de candidatos potenciales para suplir las vacantes de los cargos directivos de la compañía.</t>
  </si>
  <si>
    <t>ELECCION CONFIABLE SAS</t>
  </si>
  <si>
    <t>067-2023</t>
  </si>
  <si>
    <t>EL PROVEEDOR se compromete con LA PREVISORA S.A., prestar el servicio de análisis dieléctrico, fisicoquímico, cromatográfico de gases, furanos y PCB´s a los transformadores eléctricos y monitoreo en línea para determinar parámetros de calidad de energía de asegurados asignados por LA PREVISORA S.A.</t>
  </si>
  <si>
    <t>TRANSEQUIPOS S.A.</t>
  </si>
  <si>
    <t>Gerencia De Indemnizaciones Automóviles</t>
  </si>
  <si>
    <t>070-2023</t>
  </si>
  <si>
    <t>Realizar los trámites de saneamiento de los vehículos ante las entidades de tránsito en nombre de la Compañía.</t>
  </si>
  <si>
    <t>ASISTE MAS S.A.S.</t>
  </si>
  <si>
    <t>071-2023</t>
  </si>
  <si>
    <t>Servicios profesionales especializados para apoyar el direccionamiento de procesos asociados al fortalecimiento de una cultura de sostenibilidad y Responsabilidad Social Empresarial (RSE).</t>
  </si>
  <si>
    <t>LADY MARCELA ROMERO ZARTA</t>
  </si>
  <si>
    <t>073-2023</t>
  </si>
  <si>
    <t>Proveer el servicio de software informativo financiero sobre noticias y datos macroeconómicos locales e internacionales que integra bases de datos, noticias, gráficos, calculadoras, e-mail, chat, información multimedia y herramientas de negociación electrónica.</t>
  </si>
  <si>
    <t>BLOOMBERG L.P.</t>
  </si>
  <si>
    <t>075-2023</t>
  </si>
  <si>
    <t>Prestación de servicios jurídicos especializados para la administración en calidad de Counterparty Manager de la información de La Previsora S.A. Compañía de Seguros en la plataforma Markit de ISDA (International Swaps and Derivatives Association INC).</t>
  </si>
  <si>
    <t>LUIS HUMBERTO USTARIZ GONZALEZ</t>
  </si>
  <si>
    <t>077-2023</t>
  </si>
  <si>
    <t>EL PROVEEDOR se abliga con LA PREVISORA S.A. al suministro de personal temporal en misión, con el fin de cubrir los reemplazos de los funcionarios de la PREVISORA S.A., que se encuentren en vacaciones, en uso de licencia de maternidad, en incapacidad por enfermedad o por incrementos en la producción y/o en los demás casos descritos en la ley.</t>
  </si>
  <si>
    <t>HQ5 S.A.S.</t>
  </si>
  <si>
    <t>079-2023</t>
  </si>
  <si>
    <t>EL PROVEEDOR se obliga en su condición de apoderado especial o general según anexo 1, 2 y/o 3, las cuales hacen parte constitutiva del contrato los cuales se encuentran suscritos por el Vicepresidente jurídico y el supervisor del contrato, e representar en calidad tanto activa como pasiva a LA PREVISORA S.A. en los procesos judiciales, pre-judiciales, de responsabilidad fiscal, procedimientos administrativos, arbitramentos y en general en todo tipo de litigio o procedimiento encomendado.</t>
  </si>
  <si>
    <t>AGUIRRE BEDOYA BETANCUR VÉLEZ ABOGADOS - ABBV ABOGADOS S.A.S.</t>
  </si>
  <si>
    <t>080-2023</t>
  </si>
  <si>
    <t>EL PROVEEDOR se obliga en su condición de apoderado especial o general según anexo 1, 2 y/o 3 los cuales hacen parte constitutivadel contrato los cuales se encuentran suscritos por la Vicepresidencia juridico y el supervisor del contrato, a representar en calidad tanto activa como pasiva a LA PREVISORA S.A. en los procesos judiciales, pre-judiciales, de responsabilidad fiscal, procedimientos administrativos, arbitramentos.</t>
  </si>
  <si>
    <t>BLANCO &amp; DEGIOVANNI ABOGADOS Y CONSULTORES S.A.S.</t>
  </si>
  <si>
    <t xml:space="preserve">Gerencia De Indemnizaciones Seguros Generales Y Patrimoniales </t>
  </si>
  <si>
    <t>081-2023</t>
  </si>
  <si>
    <t xml:space="preserve">Prestar los servicios de ajuste a los siniestros de los ramos generales y patrimoniales, dentro del marco de las actividades relacionadas con la Vicepresidencia de Indemnizaciones. </t>
  </si>
  <si>
    <t>ASESORIAS INTEGRALES EN SEGUROS AISEG LTDA.</t>
  </si>
  <si>
    <t>084-2023</t>
  </si>
  <si>
    <t>Prestar el servicio de saneamiento administrativo y jurídico para aquellos inmuebles que no estén actualizados en el Certificado de Tradición y Libertad de los inmuebles de LA PREVISORA S.A., a nivel nacional, descritos en el Anexo No. 1.</t>
  </si>
  <si>
    <t xml:space="preserve">FILFER SOCIEDAD DE INVERSIONES SAS </t>
  </si>
  <si>
    <t xml:space="preserve">Subgerencia de Planeación Comercial </t>
  </si>
  <si>
    <t>085-2023</t>
  </si>
  <si>
    <t>Prestar sus servicios profesionales especializados, para la realización de investigaciones de mercados y de Benchmarking a nivel nacional, bajo la figura de “Bolsa de Investigación”, de acuerdo con las necesidades de LA PREVISORA S.A.</t>
  </si>
  <si>
    <t>GLOBAL RESEARCH ASOCIADOS S.A.S.</t>
  </si>
  <si>
    <t>086-2023</t>
  </si>
  <si>
    <t>En su condición de apoderado especial o general según anexo 1, 2 y/o 3 los cuales hacen parte constitutiva del contrato y se encuentran suscritos por el Vicepresidente jurídico y el supervisor del contrato, a representar en calidad tanto activa como pasiva a LA PREVISORA S.A. en los procesos judiciales, pre-judiciales, de responsabilidad fiscal, procedimientos administrativos, arbitramentos y en general en todo tipo de litigio o procedimiento encomendado.</t>
  </si>
  <si>
    <t>CARLOS GALVEZ ACOSTA ABOGADOS S.A.S.</t>
  </si>
  <si>
    <t xml:space="preserve">Subgerencia de Mejoramiento de Procesos </t>
  </si>
  <si>
    <t>087-2023</t>
  </si>
  <si>
    <t>EL PROVEEDOR se compromete a prestar el servicio de mantenimiento, soporte técnico, capacitación y desarrollos de la plataforma ISOLUCION.</t>
  </si>
  <si>
    <t>ISOLUCION SISTEMAS INTEGRADOS DE GESTIÓN S.A.</t>
  </si>
  <si>
    <t>089-2023</t>
  </si>
  <si>
    <t>EL PROVEEDOR se obliga en su condición de apoderado especial o general según anexo 1, 2 y/o 3 los cuales hacen parte constitutiva del contrato y se encuentran suscritos por el Vicepresidente Jurídico y Supervisor del contrato, a representar en calidad tanto activa como pasiva a LA PREVISORA S.A. en los procesos judiciales, pre-judiciales, de responsabilidad fiscal, procedimientos administrativos, arbitramentos y en general en todo tipo de litigio o procedimiento encomendado.</t>
  </si>
  <si>
    <t>MEDINA ABOGADOS S.A.S.</t>
  </si>
  <si>
    <t>092-2023</t>
  </si>
  <si>
    <t>EL PROVEEDOR, se obliga con LA PREVISORA S.A. a prestar el servicio de soporte y mantenimiento especializado de la herramienta SALESFORCE.COM incluido Analytics CRM y cualquier herramienta del paquete/Suite SALESFORCE que LA PREVISORA S.A. adquiera durante la vigencia de este contrato, así como la realización de mejoras de la plataforma.</t>
  </si>
  <si>
    <t>SISTEMAS COLOMBIA S A S</t>
  </si>
  <si>
    <t>093-2023</t>
  </si>
  <si>
    <t>1.Realizar Auditoría de seguimiento al Sistema de Gestión Integral (Sistema de Gestión de la Calidad ISO 9001:2015 y Sistema Gestión Ambiental ISO 14001:2015), y 2. Realizar Auditoría de seguimiento al Sello de Buenas Prácticas
de Innovación (NTC 5801:2019 componente innovación).</t>
  </si>
  <si>
    <t>INSTITUTO COLOMBIANO DE NORMAS TECNICAS Y CERTIFICACION - ICONTEC</t>
  </si>
  <si>
    <t>094-2023</t>
  </si>
  <si>
    <t>Prestar el servicio de cálculo actuarial de pensiones bajo las normas NIIF y norma local colombiana, realizar el cálculo de beneficios post empleo, diligenciamiento de la proforma respectiva de la SFC, entregar el detalle del cálculo para informes contables de la compañía y elaborar las respuestas a posibles requerimientos a que haya lugar relacionados con éstos cálculos, cumpliendo con eficiencia y eficacia en la entrega de la información.</t>
  </si>
  <si>
    <t>BENEFIT - ESTUDIOS ACTUARIALES S.A.S.</t>
  </si>
  <si>
    <t>095-2023</t>
  </si>
  <si>
    <t>Contratar los servicios de una fábrica de software de nivel cinco (5) de acuerdo con el Modelo de Madurez de Capacidad Integrado (CMMI), que garantice la integración con aplicaciones legadas y la construcción de nuevos productos y servicios de software con plataformas modernas, alineadas con las nuevas prácticas ágiles de la industria, que mantengan y fortalezcan el logro de la estrategia de transformación digital de La Previsora Compañía de Seguros S.A.</t>
  </si>
  <si>
    <t xml:space="preserve">UNIÓN TEMPORAL ADA </t>
  </si>
  <si>
    <t>097-2023</t>
  </si>
  <si>
    <t>Prestación de Servicios a través de una persona jurídica especializada para apoyar la gestión de la Seguridad de la Información y la Ciberseguridad de la compañía.</t>
  </si>
  <si>
    <t>PRICEWATERHOUSECOOPERS ASESORES GERENCIALES S.A.S.</t>
  </si>
  <si>
    <t>098-2023</t>
  </si>
  <si>
    <t xml:space="preserve">EL PROVEEDOR  se compromete a prestar los servicios de migración del esquema de autenticación en la red de LA PREVISORA S.A. y al suministro e instalación de equipos Access Point para el servicio de wifi, garantizando la continuidad y operatividad en el acceso a la red.	</t>
  </si>
  <si>
    <t>105-2023</t>
  </si>
  <si>
    <t>Prestar a nivel nacional el servicio de resguardo de repuestos, sobrantes y recolección de chatarra para el ramo de automóviles, así como servicio de resguardo, recolección de salvamentos de seguros generales y destrucción, disposición final de materiales no reutilizables para todos los ramos de LA PREVISORA S.A.</t>
  </si>
  <si>
    <t>BODEGAS SALVAMENTOS Y GENERALES SAS - BSG SALVAMENTOS</t>
  </si>
  <si>
    <t>106-2023</t>
  </si>
  <si>
    <t xml:space="preserve">Prestar los servicios profesionales para la renovación de LEI (por sus siglas en inglés, "LEGAL ENTITY IDENTIFIER") de LA PREVISORA S.A. </t>
  </si>
  <si>
    <t>109-2023</t>
  </si>
  <si>
    <t xml:space="preserve">EL PROVEEDOR se obliga con LA PREVISORA S.A. a: 1. Otorgar el uso de la herramienta tecnológica de su propiedad denominada "Auda Claims Gold", con el fin que la PREVISORA pueda utilizar la misma para realizar todo el proceso de gestión de la atención integrar a los siniestros derivados de las pólizas del ramo de automóviles, que se expida. 2. A prestar los servicios de mesa de respuestos. 3 Brindar la asesoría técnica requerida para el manejo de la herramienta.  </t>
  </si>
  <si>
    <t>AUDATEX COLOMBIA S.A.S.</t>
  </si>
  <si>
    <t>112-2023</t>
  </si>
  <si>
    <t>Afiliar a La Previsora S.A. Compañía de Seguros a la agremiación durante el periodo agosto 2023 a julio de 2024 así mismo, ofrecer la participación a las Jornadas Colombianas de Derecho Tributario.</t>
  </si>
  <si>
    <t>INSTITUTO COLOMBIANO DE DERECHO TRIBUTARIO (ICDT).</t>
  </si>
  <si>
    <t>113-2023</t>
  </si>
  <si>
    <t>EL PROVEEDOR se compromete a suministrar el servicio transaccional para la comercialización, administración y recaudo del ramo SOAT en ambiente WEB para todos los canales habilitados, con la integración total al sistema “core” de LA PREVISORA S.A. de acuerdo con las especificaciones del mercado, cumpliendo con los parámetros exigidos por LA PREVISORA S.A. y los requerimientos establecidos en las normas que regulan el SOAT.</t>
  </si>
  <si>
    <t>115-2023</t>
  </si>
  <si>
    <t xml:space="preserve">POLITECNICO GRANCOLOMBIANO </t>
  </si>
  <si>
    <t>116-2023</t>
  </si>
  <si>
    <t>EL PROVEEDOR se obliga con LA PREVISORA S.A. a prestar el servicio de soporte, integración y mantenimiento de los micrositios y aplicativos integrados en el portal web www.previsora.gov.co, portal de proveedores, formulario de Autos, Formulario IPS y el Portal externo de Bancamía, incluyendo los mantenimientos evolutivos que se acuerden entre las partes.</t>
  </si>
  <si>
    <t>DYNAMIC CORPORATION LTDA</t>
  </si>
  <si>
    <t>118-2023</t>
  </si>
  <si>
    <t>Prestar el servicio de una plataforma WEB para uso ilimitado de los módulos de competencias, desempeño por objetivos, tareas, análisis de potencial, volatilidad, planes de desarrollo, clima organizacional, organigrama, perfiles de cargo, criticidad de cargos y planes de sucesión, dotaciones, hojas de vida e incluido el servicio de hosting. Alcance: Incluye la funcionalidad del modelo de compensación.</t>
  </si>
  <si>
    <t>121-2023</t>
  </si>
  <si>
    <t>EL PROVEEDOR se compromete con LA PREVISORA S.A., prestar el servicio de Defensoría del Consumidor Financiero principal y suplente.</t>
  </si>
  <si>
    <t>CONSULTORIAS EN INNOVACIÓN FINANCIERA S.A.S.</t>
  </si>
  <si>
    <t>123-2023</t>
  </si>
  <si>
    <t xml:space="preserve">REVISIÓN ANUAL DE LA CALIFICACIÓN DE FORTALEZA FINANCIERA de LA PREVISORA S.A. </t>
  </si>
  <si>
    <t>FITCH RATINGS COLOMBIA S.A. SOCIEDA CALIFICADORA DE VALORES</t>
  </si>
  <si>
    <t>125-2023</t>
  </si>
  <si>
    <t xml:space="preserve">EL PROVEEDOR se obliga en su condición de apoderado especial o general a representar en calidad tanto activa como pasiva a LA PREVISORA S.A. y atender integralmente las Acciones de Tutela que le sean asignadas, dentro del marco de las competencias de la vicepresidencia jurídica. El servicio debe incluir toda la gestión integral, idónea y oportuna en la atención de las acciones de tutela a nivel nacional, desde la contestación, recursos, impugnación, incidentes de desacato y gestión de cumplimiento del fallo al interior de la aseguradora y en general todas aquellas actuaciones inherentes a la misma tutela. Así mismo, incluye todo el proceso judicial derivado de la acción de tutela, como incidentes de desacato. </t>
  </si>
  <si>
    <t>HERNANDEZ CHAVARRO ASOCIADOS S.A.S</t>
  </si>
  <si>
    <t>vicepresidencia_desarrollo_corporativo</t>
  </si>
  <si>
    <t>126-2023</t>
  </si>
  <si>
    <t>EL PROVEEDOR se compromete con LA PREVISORA S.A a prestar el servicio y puesta a punto de un sistema de grabación en el esquema de canales SIP para grabación de contingencia.</t>
  </si>
  <si>
    <t>CALL PROCESSING TECHNOLOGIES S.A.</t>
  </si>
  <si>
    <t>127-2023</t>
  </si>
  <si>
    <t xml:space="preserve">EL PROVEEDOR se compromete con LA PREVISORA S.A a prestar los servicios de ajuste a los siniestros de los ramos generales y patrimoniales, dentro del marco de las actividades relacionadas con la Vicepresidencia de Indemnizaciones. </t>
  </si>
  <si>
    <t>CASTIBLANCO &amp; ASOCIADOS AJUSTADORES DE SEGUROS SAS.</t>
  </si>
  <si>
    <t>128-2023</t>
  </si>
  <si>
    <t>HECTOR ROMERO &amp; ASOCIADOS LTDA.</t>
  </si>
  <si>
    <t>129-2023</t>
  </si>
  <si>
    <t>HHGUERRERO Y COMPAÑIA LTDA ANALISTAS DE RIESGOS</t>
  </si>
  <si>
    <t>130-2023</t>
  </si>
  <si>
    <t>EL PROVEEDOR se compromete con LA PREVISORA S.A. a suministrar el derecho a uso que permita el uso de la herramienta Agility para el correcto funcionamiento y ejecución de los asistentes robóticos desarrollados e implementados en el servidor suministrado por LA PREVISORA S.A., así como también el servicio especializado de acompañamiento, soporte y mantenimiento a través de Bolsa de Horas Cross, para atender los ajustes requeridos a dichos asistentes.</t>
  </si>
  <si>
    <t>ENTERDEV  S.A.S</t>
  </si>
  <si>
    <t>131-2023</t>
  </si>
  <si>
    <t>132-2023</t>
  </si>
  <si>
    <t>MCLARENS COLOMBIA LIMITADA.</t>
  </si>
  <si>
    <t>133-2023</t>
  </si>
  <si>
    <t>EL PROVEEDOR se compromete con LA PREVISORA S.A. a prestar los servicios profesionales en la preparación y  durante el proceso de negociación colectiva con las organizaciones sindicales, defensa ante tutelas laborales y la cuantificación del pliego de solicitudes.</t>
  </si>
  <si>
    <t>QUINTERO Y QUINTERO ASESORES S.A.</t>
  </si>
  <si>
    <t>134-2023</t>
  </si>
  <si>
    <t>135-2023</t>
  </si>
  <si>
    <t>INSULARI CONSULTORES S.A.S</t>
  </si>
  <si>
    <t>137-2023</t>
  </si>
  <si>
    <t>LOSSGROUP CRITERIA LCC SAS.</t>
  </si>
  <si>
    <t>138-2023</t>
  </si>
  <si>
    <t>D &amp; G ASESORES LTDA.</t>
  </si>
  <si>
    <t>139-2023</t>
  </si>
  <si>
    <t>INGETECH COLOMBIAN GROUP S A S CLAIMS &amp; RISK MANAGMENT</t>
  </si>
  <si>
    <t>141-2023</t>
  </si>
  <si>
    <t>AJUSTADORES DE OCCIDENTE S.A.S.</t>
  </si>
  <si>
    <t>142-2023</t>
  </si>
  <si>
    <t>PROTECCION ASEGURADORES COLOMBIANOS S.A. PROASCOL S.A..</t>
  </si>
  <si>
    <t>145-2023</t>
  </si>
  <si>
    <t>30 OUTSOURCING  PRESTACIÓN DE SERVICIOS</t>
  </si>
  <si>
    <t xml:space="preserve">Prestar el servicio bajo la modalidad de outsourcing de gestión de la mesa de servicios tecnológicos de TI a través de un equipo de trabajo idóneo y especializado, aplicando las buenas prácticas de ITIL en su última versión y marcos de referencia de mejora continua, donde incluya entre otros, los siguientes componentes asociados a la gestión: Administración y gestión de la mesa de servicio, soporte técnico en sitio, gestores de operación del servicio, entrega oportuna del servicio, seguimiento del ciclo de vida de los servicios de TI, generación de valor de los servicios tecnológicos entregados y la alineación con la estrategia corporativa. </t>
  </si>
  <si>
    <t xml:space="preserve">INFORMÁTICA &amp; TECNOLOGÍA STEFANINI S.A.  </t>
  </si>
  <si>
    <t>147-2023</t>
  </si>
  <si>
    <t>10 CONTRATOS DE ACTIVIDAD CIENTÍFICA Y TECNOLÓGICA</t>
  </si>
  <si>
    <t>EL PROVEEDOR se obliga con LA PREVISORA S.A., a Suministrar la Suite de Licenciamiento de la herramienta de gestión de servicios tecnológicos de la mesa de servicio, instalación, parametrización, soporte y mantenimiento.</t>
  </si>
  <si>
    <t xml:space="preserve">ARANDA SOFTWARE ANDINA S.A.S. </t>
  </si>
  <si>
    <t>148-2023</t>
  </si>
  <si>
    <t>EL PROVEEDOR se compromete con LA PREVISORA S.A., prestar los servicios especializados en el desarrollo de contenidos de gamificación, ludificación, capacitación y/o comunicación para la construcción y divulgación de material de sensibilización con enfoque a la transformación digital, que permita apalancar y evaluar el nivel de madurez digital de la Compañía.</t>
  </si>
  <si>
    <t>NEWRONA S.A.S</t>
  </si>
  <si>
    <t>149-2023</t>
  </si>
  <si>
    <t>EL PROVEEDOR se compromete con LA PREVISORA S.A. a realizar la renovación del licenciamiento de los módulos del Sistema SAS®, realizar la actualización de la herramienta SAS office Analytics a la versión Office Analytics M8 y brindar capacitación para los funcionarios que LA PREVISORA S.A. designe para tal fin, previo acuerdo con EL PROVEEDOR.</t>
  </si>
  <si>
    <t>SAS INSTITUTE COLOMBIA S.A.S.</t>
  </si>
  <si>
    <t xml:space="preserve">Subgerencia de Recursos Físicos </t>
  </si>
  <si>
    <t>150-2023</t>
  </si>
  <si>
    <t>EL PROVEEDOR se obliga con LA PREVISORA S.A. a realizar el avalúo NIIF con fines contables, y estudio de títulos a todos los activos fijos inmuebles urbanos de propiedad de LA
PREVISORA S.A., ubicados en las ciudades de Bogotá, Armenia, Cali, Cúcuta, Ibagué, Manizales, Medellín, Neiva, Pasto, Quibdó, Riohacha, Sardinata, Tunja y Yopal.</t>
  </si>
  <si>
    <t>FILFER SOCIEDAD DE INVERSIONES S.A.S.</t>
  </si>
  <si>
    <t>151-2023</t>
  </si>
  <si>
    <t>EL PROVEEDOR se compromete con LA PREVISORA S.A a prestar los servicios de ajuste a los siniestros de los ramos generales y patrimoniales, dentro del marco de las actividades relacionadas con la Vicepresidencia de Indemnizaciones.</t>
  </si>
  <si>
    <t>JOSE A CACERES Y CIA LTDA.</t>
  </si>
  <si>
    <t>152-2023</t>
  </si>
  <si>
    <t>ECOINSA CONSULTORIA EN INDEMNIZACIONES Y RECLAMACIONES S.A.S.</t>
  </si>
  <si>
    <t>153-2023</t>
  </si>
  <si>
    <t xml:space="preserve">Prestar los servicios de consultoría especializada en Gestión de Continuidad de Negocio, para realizar medición de madurez del sistema de continuidad del negocio de la entidad y a partir de los resultados, establecer y desarrollar actividades de mejoramiento. Adicionalmente desarrollará una evaluación de las estrategias, planes de continuidad (BCP) y riesgos de continuidad establecidos en LA PREVISORA S.A. y realizará las actualizaciones a que haya lugar. </t>
  </si>
  <si>
    <t xml:space="preserve">PRICEWATERHOUSECOOPERS ASESORES GERENCIALES S.A.S </t>
  </si>
  <si>
    <t>154-2023</t>
  </si>
  <si>
    <t>Realizar las calificaciones de pérdida de capacidad laboral (en adelante PCL) que afecten las indemnizaciones del amparo de Incapacidad Permanente de los seguros de accidentes personales o del ramo SOAT de las pólizas expedidas por LA PREVISORA S.A., garantizando que estas sean realizadas en concordancia con las normas, políticas y procedimientos actuales o que a futuro sean expedidas por los entes reguladores de vigilancia y control (Superintendencia Financiera, Ministerio de Salud y Protección, Superintendencia de Salud, Ministerio de Trabajo, entre otras), así como de las políticas internas de LA PREVISORA S.A.</t>
  </si>
  <si>
    <t>SOPORTE ADMINISTRATIVO INTEGRAL SAS</t>
  </si>
  <si>
    <t>155-2023</t>
  </si>
  <si>
    <t xml:space="preserve">Prestar el servicio de envio de correo electrónico certificado incluido soporte y mantenimiento. </t>
  </si>
  <si>
    <t>CAMERFIRMA COLOMBIA S.A.S.</t>
  </si>
  <si>
    <t>Gerencia de Riesgos</t>
  </si>
  <si>
    <t>157-2023</t>
  </si>
  <si>
    <t>Servicios profesionales con una compañía especializada en pruebas de software, para certificar la calidad de los componentes de nuevos desarrollos y/o evolutivos entregados por los proveedores de software de la entidad.</t>
  </si>
  <si>
    <t>DUE DILIGENCIE SUPPORT SERVICES COLOMBIA S.A.</t>
  </si>
  <si>
    <t>159-2023</t>
  </si>
  <si>
    <t>ASEGÚRATE LTDA. AUDITORIA TECNICA EN SEGUROS LIMITADA</t>
  </si>
  <si>
    <t xml:space="preserve">Gerencia de Desarrollo Comercial </t>
  </si>
  <si>
    <t>160-2023</t>
  </si>
  <si>
    <t>Desarrollar y poner en funcionamiento el Sistema Unificado de Consulta de Intermediarios de Seguros – SUCIS Gremial, que permitirá consolidar y dar a conocer a la Superintendencia Financiera y al público en general, la información relacionada con la idoneidad, experiencia y capacidad de los intermediarios.</t>
  </si>
  <si>
    <t>161-2023</t>
  </si>
  <si>
    <t>EL INTERMEDIARIO DE SEGUROS se compromete a prestar los servicios de intermediación, asesoría y administración del programa de seguros de LA PREVISORA S.A, para los ramos de Todo Riesgo Daños Materiales, Manejo, Transporte de Valores, Responsabilidad Civil Extracontractual, Automóviles, Responsabilidad Civil Servidores Públicos, Riesgos Cibernéticos, Infidelidad y Riesgos Financieros, Vida Exequial, Vida Grupo, Vida Deudor, Incendio y Terremoto y todas aquellas que pueda llegar a requerir la Compañía.</t>
  </si>
  <si>
    <t>WILLIS TOWERS WATSON COLOMBIA CORREDORES DE SEGUROS SA</t>
  </si>
  <si>
    <t>162-2023</t>
  </si>
  <si>
    <t xml:space="preserve">EL PROVEEDOR se obliga con LA PREVISORA S.A. a prestar bajo la figura de alquiler, el servicio especializado de vehículo de reemplazo a los asegurados de LA PREVISORA del seguro de vehículos livianos.    </t>
  </si>
  <si>
    <t>RENTING COLOMBIA S.A.S.</t>
  </si>
  <si>
    <t>163-2023</t>
  </si>
  <si>
    <t xml:space="preserve">prestar los servicios de ajuste a los siniestros de los ramos generales y patrimoniales, dentro del marco de las actividades relacionadas con la Vicepresidencia de Indemnizaciones. </t>
  </si>
  <si>
    <t>RM AJUSTADORES S.A.S.</t>
  </si>
  <si>
    <t>165-2023</t>
  </si>
  <si>
    <t xml:space="preserve">EL ARRENDADOR entrega en arriendo a EL ARRENDATARIO el uso y goce del apartamento M1 ubicado en la calle 59 # 8 - 21 del edificio Tundana de la cuidad de Bogotá. </t>
  </si>
  <si>
    <t>INDUSTRIALMEDIA S.A.</t>
  </si>
  <si>
    <t>166-2023</t>
  </si>
  <si>
    <t>EL PROVEEDOR se ablida a prestar los servicio profesionales especializados para apoyar y asesorar a la presidencia de LA PREVISORA S.A. en los diferentes temas que tiene a cargo, especialmente, en asuntos administrativos, de planeación, control, seguimiento, desarrollo de estrategias, asi como participación en proyectos de importancia, movilización de recursos y transformación digital.</t>
  </si>
  <si>
    <t>CARLOS ALFREDO NIÑO PEREZ</t>
  </si>
  <si>
    <t>167-2023</t>
  </si>
  <si>
    <t>Capacitación mediante WEBINARS con énfasis en ventas de seguros, buscando el desarrollo de la estrategia, acompañamiento y crecimiento de los intermediarios de seguros, permitiendo fortalecer sus capacidades y hacer uso de las herramientas comerciales, para la PREVISORA, apoyando el cumplimiento del plan Mutuamente para cumplimiento presupuesto de ventas.</t>
  </si>
  <si>
    <t>INVERSIONES ESTRATEGICAS RA SAS</t>
  </si>
  <si>
    <t>169-2023</t>
  </si>
  <si>
    <t>Prestar el mantenimiento preventivo y correctivo del sistema de apantallamiento (pararrayos), sistema de puesta a tierra, Instalación de DPS, para el edificio de la Casa Matriz calle 57 No. 9-07, parqueaderos y Regional Estatal oficina de Indemnizaciones zona Centro, bajo las normas estándares y normativas vigentes, incluida la mano de obra y los repuestos.</t>
  </si>
  <si>
    <t>171-2023</t>
  </si>
  <si>
    <t>Prestar el servicio de mantenimiento preventivo y correctivo a las unidades de aire acondicionado de precisión y confort instalados en Bogotá en las oficinas de la Vicepresidencia de Indemnizaciones, Sucursal Estatal y el edificio de Casa Matriz de LA PREVISORA S.A.</t>
  </si>
  <si>
    <t>AIR CONTROL SYSTEMS S.A.S</t>
  </si>
  <si>
    <t>172-2023</t>
  </si>
  <si>
    <t>EL PROVEEDOR actuando con sus propios medios, bajo su cuenta y riesgo, con autonomía técnica y administrativa se obliga con LA PREVISORA S.A. a suministrar y distribuir elementos de oficina, útiles, papelería, elementos de aseo y cafetería a nivel nacional, bajo un esquema de proveeduría integral.</t>
  </si>
  <si>
    <t>UNIÓN TEMPORAL IMAGEN 2023</t>
  </si>
  <si>
    <t>173-2023</t>
  </si>
  <si>
    <t>Prestar el servicio de mantenimiento preventivo y correctivo para las puertas de seguridad y avisos luminosos de propiedad de LA PREVISORA S.A.</t>
  </si>
  <si>
    <t>YOSI ESTEBAN BARRIOS GARCIA</t>
  </si>
  <si>
    <t>164-2023</t>
  </si>
  <si>
    <t>prestar servicios de adquisición, renovación, revocación y reposición de los certificados digitales para sitio seguro SSL de las páginas web publicadas por La Previsora y para firmas digitales asignadas al personal de la compañía.</t>
  </si>
  <si>
    <t>ANDES SERVICIO DE CERTIFICACION DIGITAL S.A.</t>
  </si>
  <si>
    <t>174-2023</t>
  </si>
  <si>
    <t>a Prestar el servicio de licenciamiento, mantenimiento, actualización del Software CERTAX.</t>
  </si>
  <si>
    <t>CONSULTORES PROFESIONALES ESPECIALIZADOS CONPROES S.A.S.</t>
  </si>
  <si>
    <t>175-2023</t>
  </si>
  <si>
    <t>prestar el servicio de acarreo de activos fijos, y demás elementos de propiedad de LA PREVISORA S.A.</t>
  </si>
  <si>
    <t>INTERMUDANZAS VIP S.A.S.</t>
  </si>
  <si>
    <t>176-2023</t>
  </si>
  <si>
    <t>prestar sus servicios especializados sobre la herramienta de Sistema Gestor de Identidades, de actualización soporte y mantenimiento a la plataforma Oracle Identity Governance y Oracle Identity Manager, durante la vigencia del contrato.</t>
  </si>
  <si>
    <t>SOAINT SOFTWARE ASSOCIATES S.A.S.</t>
  </si>
  <si>
    <t>Sucursal Florencia</t>
  </si>
  <si>
    <t>177-2023</t>
  </si>
  <si>
    <t>entrega en arrendamiento comercial a EL ARRENDATARIO el uso y goce del inmueble ubicado en la dirección calle 6 No. 11-61 Local 01 de la ciudad de Florencia.</t>
  </si>
  <si>
    <t>CAESCA S.A.S.</t>
  </si>
  <si>
    <t>178-2023</t>
  </si>
  <si>
    <t xml:space="preserve">a prestar los servicios de ajuste a los siniestros de los ramos generales y patrimoniales, dentro del marco de las actividades relacionadas con la Vicepresidencia de Indemnizaciones. </t>
  </si>
  <si>
    <t>AJUSEGUROS S.A.S.</t>
  </si>
  <si>
    <t>Gerencia de Servicio</t>
  </si>
  <si>
    <t>180-2023</t>
  </si>
  <si>
    <t>Compra de productos para atender las diferentes actividades del SAC, incluyen resarcimientos para PQR favorables y parcialmente favorables, educación financiera, ferias, entre otros.</t>
  </si>
  <si>
    <t>SIGNAL MARKETING S.A.S.</t>
  </si>
  <si>
    <t>181-2023</t>
  </si>
  <si>
    <t>Contratar la suscripción a la membresía de la Asociación Colombiana de Empresas de Tecnología e Innovación Financiera - Colombia Fintech.</t>
  </si>
  <si>
    <t xml:space="preserve">ASOCIACION COLOMBIANA DE EMPRESAS DE TECNOLOGIA E INNOVACION FINANCIERA-Colombia Fintech </t>
  </si>
  <si>
    <t>182-2023</t>
  </si>
  <si>
    <t>prestar el servicio para la consulta de las aplicaciones informáticas SISA y CEXPER y envío de información en línea vía internet para la obtención de resultados de siniestralidad de los riesgos consultados, cifras estadísticas del ramo, cifras estadísticas del sector y demás actividades propias que administre FASECOLDA y que tenga que ver con el sector asegurador en el ramo de Automóviles.</t>
  </si>
  <si>
    <t>184-2023</t>
  </si>
  <si>
    <t>adquirir los servicios especializados de INFOLAFT en el ámbito de SARLAFT (Sistema de Administración de Riesgos para la Prevención del Lavado de Activos y Financiamiento del Terrorismo), con un enfoque específico en el manejo de Listas de Personas Expuestas Políticamente (PEP). Donde INFOLAFT se compromete a entregar Listas de Personas Expuestas Políticamente (PEP) y contar con listas de Personas Expuestas Políticamente de forma actualizada.</t>
  </si>
  <si>
    <t>INFOLAFT SAS</t>
  </si>
  <si>
    <t>185-2023</t>
  </si>
  <si>
    <t>Prestación de servicios para la elaboración y entrega de concepto jurídico.</t>
  </si>
  <si>
    <t>PAUL DAVID SOLARTE LÓPEZ</t>
  </si>
  <si>
    <t>186-2023</t>
  </si>
  <si>
    <t>prestar los servicios profesionales especializados para apoyar el direccionamiento de procesos asociados al fortalecimiento de una cultura de sostenibilidad y Responsabilidad Social Empresarial (RSE).</t>
  </si>
  <si>
    <t>187-2023</t>
  </si>
  <si>
    <t>a prestar en las instalaciones de la Previsora S.A. Compañía de Seguros de la ciudad de Bogotá el servicio de saneamiento ambiental, fumigación, consistente en el control de insectos, roedores, plagas y microorganismos.</t>
  </si>
  <si>
    <t>B.P.F. FUMIBEL LTDA</t>
  </si>
  <si>
    <t>188-2023</t>
  </si>
  <si>
    <t>Prestar y garantizar el servicio integral de bodegaje, almacenamiento y custodia de salvamentos de seguros generales (muebles, enseres, entre otros) y vehículos asegurados por LA PREVISORA S.A.</t>
  </si>
  <si>
    <t>SERVICIOS INTEGRADOS AUTOMOTRIZ S.A.S.</t>
  </si>
  <si>
    <t>189-2023</t>
  </si>
  <si>
    <t xml:space="preserve">prestar los servicios para el soporte y mantenimiento de la última versión de PORFIN, realizar los desarrollos requeridos por parte de LA PREVISORA S.A. y prestar el servicio de arrendamiento de infraestructura que soporta el funcionamiento del aplicativo. </t>
  </si>
  <si>
    <t>SISTEMAS GESTIÓN Y CONSULTORÍA ALFA GL S.A.S.</t>
  </si>
  <si>
    <t>190-2023</t>
  </si>
  <si>
    <t>prestar el servicio de renovación del derecho de soporte para los elementos que componen la infraestructura de VoIp como el software Assurance (SWA), soporte de fábrica, soporte técnico, mantenimiento, troncales SIP y la administración de telefonía VoIp.</t>
  </si>
  <si>
    <t xml:space="preserve">Gerencia De Cartera </t>
  </si>
  <si>
    <t>191-2023</t>
  </si>
  <si>
    <t>prestar el servicio especializado de administración, cobranza, conciliación de cartera a nivel nacional, mediante la gestión de campañas preventivas para recordación de pago y la gestión a la cartera vencida.</t>
  </si>
  <si>
    <t>192-2023</t>
  </si>
  <si>
    <t>permitir acceso via web para la consulta de bases de datos de información dispuesta por organismos nacionales e internacionales y obtener información de personas que cuenten con antecedentes delictuales asociados al LA/FT.</t>
  </si>
  <si>
    <t>DUE DILIGENCE SUPPORT SERVICES COLOMBIA S A</t>
  </si>
  <si>
    <t>193-2023</t>
  </si>
  <si>
    <t xml:space="preserve">prestar los servicios de apoyo a la gestión contractual de LA PREVISORA S.A. Alcance: Servicios profesionales a la Gerencia de Contratación de LA PREVISORA S.A. en el diligenciamiento y la trazabilidad de todas las solicitudes contractuales y estudios de mercado radicados en la herramienta de contratación de la compañía a nivel nacional. </t>
  </si>
  <si>
    <t>MARY AIDEE CASTRO ZULETA</t>
  </si>
  <si>
    <t>194-2023</t>
  </si>
  <si>
    <t xml:space="preserve">Prestación de los servicios para la mejora, administración y mantenimiento de la páginawww.saberseguro.com,  junto con la plataforma Moodle de cursos virtuales, acorde al Programa de Educación Financiera “Saber Seguro”.	</t>
  </si>
  <si>
    <t>195-2023</t>
  </si>
  <si>
    <t xml:space="preserve">prestar sus servicios para el análisis, diseño, parametrización, pruebas, implementación, capacitación y configuración de requerimientos del Sistema de Gestión Documental en el aplicativo OnBase con su respectivo licenciamiento. </t>
  </si>
  <si>
    <t>GIGA COLOMBIA SAS</t>
  </si>
  <si>
    <t>Gerencia Técnica De Seguros Generales E Ingenierias</t>
  </si>
  <si>
    <t>196-2023</t>
  </si>
  <si>
    <t>Mediante el presente CONTRATO DE TRANSACCIÓN, el CONTRATANTE reconoce al CONTRATISTA el pago acordado entre las partes por el ajuste ante el impacto del IPC durante el 2023 por la prestación de los servicios de asistencia dentro del contrato: No 063-2021 con el fin de precaver litigios eventuales, con lo cual las Partes desisten de cualquier acción derivada de dicho acto jurídico.</t>
  </si>
  <si>
    <t>197-2023</t>
  </si>
  <si>
    <t xml:space="preserve">suministrar y prestar el servicio de actualización, soporte y mantenimiento del licenciamiento actual y de nuevas versiones de la herramienta de gestión documental OnBase. </t>
  </si>
  <si>
    <t>198-2023</t>
  </si>
  <si>
    <t>Contratar una póliza vida grupo deudores, según lo establece la cláusula sesenta y ocho de la Convención Colectiva de Trabajo vigente, bajo las condiciones definidas para este, con una aseguradora debidamente autorizada por la Superintendencia Financiera de Colombia.</t>
  </si>
  <si>
    <t>199-2023</t>
  </si>
  <si>
    <t>Contratar con una aseguradora debidamente autorizada por la Superintendencia Financiera de Colombia una póliza de incendio y terremoto deudores para los funcionarios que actualmente o en el futuro tengan o hayan tenido crédito hipotecario, según lo establece la cláusula sesenta y ocho de la Convención Colectiva de Trabajo vigente.</t>
  </si>
  <si>
    <t>200-2023</t>
  </si>
  <si>
    <t>Contratar una póliza de Vida Grupo Contributivo que aplica para funcionarios convencionados, pensionados y jubilados actuales o futuros de LA PREVISORA S.A.</t>
  </si>
  <si>
    <t>201-2023</t>
  </si>
  <si>
    <t>contratar una póliza Vida Exequias, según lo establece la cláusula setenta de la Convención Colectiva de Trabajo vigente, bajo las condiciones definidas para este, con una aseguradora debidamente autorizada por la Superintendencia Financiera de Colombia.</t>
  </si>
  <si>
    <t>202-2023</t>
  </si>
  <si>
    <t>Contratar con una aseguradora debidamente autorizada por la Superintendencia Financiera de Colombia la póliza de hospitalización y cirugía de acuerdo con lo dispuesto en la Clausula 56 de la Convención Colectiva de Trabajo vigente.</t>
  </si>
  <si>
    <t>ALLIANZ SEGUROS DE VIDA S A</t>
  </si>
  <si>
    <t xml:space="preserve">Vicepresidencia Jurídica </t>
  </si>
  <si>
    <t>203-2023</t>
  </si>
  <si>
    <t>Prestar los servicios profesionales especializados para apoyar y asesorar a la Vicepresidencia de Indemnizaciones de La Previsora S.A. en los diferentes temas que tiene a cargo, especialmente, en asuntos administrativos y técnicos relacionados con su objeto social de planeación, control, seguimiento, desarrollo de estrategias, así como participación en proyectos de importancia, movilización de recursos y transformación digital.</t>
  </si>
  <si>
    <t>MIGUEL ANGEL VALOIS RUBIANO</t>
  </si>
  <si>
    <t>204-2023</t>
  </si>
  <si>
    <t>prestar los servicios profesionales especializados para apoyar y asesorar a la Presidencia de LA PREVISORA S.A. en los diferentes temas que tiene a cargo, especialmente, en asuntos administrativos, de planeación, control, seguimiento, desarrollo de estrategias, así como participación en proyectos de importancia, movilización de recursos y transformación digital.</t>
  </si>
  <si>
    <t>200-2019-0208</t>
  </si>
  <si>
    <t>EL PROVEEDOR se compremete con LA PREVISORA a prestar sus servicios para el desarrollo, implementación, uso, evaluacion entrega de resultados y elaboración de pruebas psicotecnicas aplicadas a candidatos a suplir vacantes de la planta de personal.</t>
  </si>
  <si>
    <t>THT THE TALENT SYSTEM S.A.S.</t>
  </si>
  <si>
    <t>600-2020-0089</t>
  </si>
  <si>
    <t>EL COMODANTE (LA PREVISORA S.A.) ENTREGA A TÍTULO DE COMODATO AL BANCO Y ÉSTE RECIBE AL MISMO TÍTULO, EL USO DE UN ESPACIO DE DOS Y MEDIO (2.5) METROS CUADRADOS UBICADOS DENTRO DE UN BIEN INMUEBLE DE SU PROPIEDAD, UBICADO EN LA CALLE 57 NO. 8-93 EDIF</t>
  </si>
  <si>
    <t>BANCO DE BOGOTÁ</t>
  </si>
  <si>
    <t>SUBGERENCIA DE RECURSOS FÍSICOS</t>
  </si>
  <si>
    <t>200-2021-0013</t>
  </si>
  <si>
    <t>SUSCRIPCIÓN A LOS FUNCIONARIOS QUE LA PREVISORA DESIGNE, AL LIBRO ELECTRÓNICO DENOMINADO: ESTATUTO DE LA CONTRATACIÓN ESTATAL EN COLOMBIA, UBICADO EN LA DIRECCIÓN EN INTERNET WWW.CONTRATACIONESTATAL.COM, EN LA MODALIDAD DE LICENCIA DE USO. (2 EDICIÓN</t>
  </si>
  <si>
    <t>EDITORIAL CONTEXTO JURIDICO LTDA.</t>
  </si>
  <si>
    <t>200-2021-0123</t>
  </si>
  <si>
    <t>EL PROVEEDOR SE COMPROMETE CON LA PREVISORA S.A. A PRESTAR SERVICIOS DE ASESORÍA Y ACOMPAÑAMIENTO ESPECIALIZADO DURANTE EL DESARROLLO DE LA NEGOCIACIÓN COLECTIVA CON LA ORGANIZACIÓN SINDICAL ASDECOS, DURANTE EL RECURSO DE ANULACIÓN ANTE LA CORTE SUPREMA</t>
  </si>
  <si>
    <t>TALENTO &amp; TALANTE S.A.S.</t>
  </si>
  <si>
    <t>GERENCIA DE CONTRATACIÓN</t>
  </si>
  <si>
    <t>700-2021-0150</t>
  </si>
  <si>
    <t>SUSCRIPCIÓN DE LA PREVISORA AL LIBRO ELECTRÓNICO DENOMINADO: ESTATUTO DE LA CONTRATACIÓN ESTATAL EN COLOMBIA, UBICADO EN LA DIRECCIÓN EN INTERNET WWW.CONTRATACIONESTATAL.COM, EN LA MODALIDAD DE LICENCIA DE USO. (2 EDICIÓN – ISBN 978-958-98685-1-5).</t>
  </si>
  <si>
    <t>EDITORIAL CONTEXTO JURIDICO</t>
  </si>
  <si>
    <t>SUCURSAL FLORENCIA</t>
  </si>
  <si>
    <t>300-2022-0122</t>
  </si>
  <si>
    <t>Prestación de servicios para el mantenimiento preventivo cuatro (04) aires acondicionados ubicados en la Previsora S.A. de la sucursal Florencia.</t>
  </si>
  <si>
    <t>AINECOL S.A.S.</t>
  </si>
  <si>
    <t>SUCURSAL ARMENIA</t>
  </si>
  <si>
    <t>300-2023-0001</t>
  </si>
  <si>
    <t>Mantenimiento equipos de aire acondicionado de la sucursal.</t>
  </si>
  <si>
    <t>TERMOSISTEMAS S.A.S</t>
  </si>
  <si>
    <t>300-2023-0002</t>
  </si>
  <si>
    <t>mantenimientos preventivos cada mes y correctivos cada que se requiera al sistema de aire acondicionado de la sucursal Medellin.</t>
  </si>
  <si>
    <t>COMERCIAL Y SERVICIOS LARCO S.A.S</t>
  </si>
  <si>
    <t>300-2023-0003</t>
  </si>
  <si>
    <t>servicios de mantenimiento preventivo y correctivo para los equipos de aires acondicionados y refrigeración (2 aires centrales y 2 mini Split).</t>
  </si>
  <si>
    <t>SERVICARIBE SAS</t>
  </si>
  <si>
    <t>300-2023-0004</t>
  </si>
  <si>
    <t>servicios de inspección de los bienes asegurables y/o asegurados y/o servicios de administración de riesgos y control de pérdidas, de riesgos en curso y/o por suscribir asignados por LAPREVISORA S.A.</t>
  </si>
  <si>
    <t>LIDA MARIA MORALES LOZADA</t>
  </si>
  <si>
    <t>300-2023-0005</t>
  </si>
  <si>
    <t>servicio alquiler de 7 celdas para el parqueo de vehículos de los funcionarios de previsora en la sede automar ubicado en la dirección calle 53 no.45-96.</t>
  </si>
  <si>
    <t>SENTIDO INMOBILIARIO S.A.S.</t>
  </si>
  <si>
    <t>SIMPLIFICADA</t>
  </si>
  <si>
    <t>300-2023-0007</t>
  </si>
  <si>
    <t>servicio de parqueadero para el vehiculo de placas dfn 441 de propiedad de la funcionaria de la previsora.</t>
  </si>
  <si>
    <t>PERLA MAGNOLIA LASTRA AGUIAR</t>
  </si>
  <si>
    <t>300-2023-0011</t>
  </si>
  <si>
    <t>servicio de parqueadero para los funcionarios de la previsora s.a. sucursal cali.</t>
  </si>
  <si>
    <t>PARQUEADERO ASOMEJIAS LTDA</t>
  </si>
  <si>
    <t>300-2023-0012</t>
  </si>
  <si>
    <t>mantenimiento equipos de aire acondicionado sucursal pereira</t>
  </si>
  <si>
    <t>OPTIAIR S.A.S.</t>
  </si>
  <si>
    <t>300-2023-0015</t>
  </si>
  <si>
    <t>servicio de mantenimiento anual de los Aires acondicionados de la oficina Sucursal Cúcuta, realizando dos mantenimientos a cada aire durante la anualidad.</t>
  </si>
  <si>
    <t xml:space="preserve">LUIS JESUS ORTIZ PATIÑO </t>
  </si>
  <si>
    <t>300-2023-0016</t>
  </si>
  <si>
    <t>Alquiler de cuatro parqueaderos para funcionarios de la sucursal Pereira</t>
  </si>
  <si>
    <t>CARLOS HUMBERTO JURADO TORRES</t>
  </si>
  <si>
    <t>SUCURSAL PASTO</t>
  </si>
  <si>
    <t>300-2023-0018</t>
  </si>
  <si>
    <t>EL PROVEEDOR se compromete con LA PREVISORA S.A a Prestar los servicios, en la sucursal Pasto de la PREVISORA S.A., de inspección de los bienes asegurables y/o asegurados y/o a prestar servicios de administración de riesgos y control de pérdidas, de riesgos en curso y/o por suscribir asignados por LA PREVISORA S.A.</t>
  </si>
  <si>
    <t>LOSSGROUP CRITERIA LCC SAS</t>
  </si>
  <si>
    <t>SUCURSAL CENTRO DE SERVICIOS MASIVOS</t>
  </si>
  <si>
    <t>300-2023-0021</t>
  </si>
  <si>
    <t>Servicio de impresión de los carnets para los asegurados de las pólizas de A.P. Y Vida Grupo emitidas en la Sucursal.</t>
  </si>
  <si>
    <t>OSVALDO ELIECER HOLGUIN ORDUZ</t>
  </si>
  <si>
    <t>300-2023-0022</t>
  </si>
  <si>
    <t>MANTENIMIENTO PREVENTIVO Y CORRECTIVO (INCLUYE SUMINISTRO E INSTALACION DE RESPUESTOS) PARA LOS AIRES ACONDICIONADOS UBICADOS EN LA SUCURSAL VILLAVICENCIO.</t>
  </si>
  <si>
    <t>SOLUCIONES EN INGENIERIA Y SERVICIOS SAS</t>
  </si>
  <si>
    <t>300-2023-0023</t>
  </si>
  <si>
    <t>SERVICIO DE MANTENIMIENTO PREVENTIVO Y CORRECTIVO DE AIRES ACONDICIONADOS PARA LA SUCURSAL BUCARAMANGA.</t>
  </si>
  <si>
    <t>EQUIPOS ESPECIALES DE REFRIGERACION LTDA</t>
  </si>
  <si>
    <t>300-2023-0027</t>
  </si>
  <si>
    <t>Fotocopias para la oficina Previsora sucursal Popayan</t>
  </si>
  <si>
    <t>CARTA NIAZIO</t>
  </si>
  <si>
    <t>300-2023-0028</t>
  </si>
  <si>
    <t>Impresión Variable Duplex (Frente y respaldo) de carnets tamaño 8.5 X 5.5 CM, Tipo PVC</t>
  </si>
  <si>
    <t>MAKRO SOFT SAS</t>
  </si>
  <si>
    <t xml:space="preserve">SUCURSAL YOPAL </t>
  </si>
  <si>
    <t>300-2023-0030</t>
  </si>
  <si>
    <t>Mantenimiento preventivo, correctivo (incluye suministro e instalación de repuestos) con una periodicidad trimestral a los aires acondicionados de la sucursal Yopal.</t>
  </si>
  <si>
    <t>IMT INGENIERÍA LTDA.</t>
  </si>
  <si>
    <t>300-2023-0032</t>
  </si>
  <si>
    <t xml:space="preserve">Mantenimiento preventivo y correctivo de los aires acondicionados de la sucursal Sincelejo. </t>
  </si>
  <si>
    <t>REFRILITORAL CASASBUENAS CORTES &amp; COMPAÑÍA SAS</t>
  </si>
  <si>
    <t xml:space="preserve">SUCURSAL TUNJA </t>
  </si>
  <si>
    <t>300-2023-0034</t>
  </si>
  <si>
    <t>servicio postal de correo el cual comprende recolección, transporte, custodia y entrega especializada puerta a puerta, de cada uno de los documentos, sobres o paquetes, amparados con una guia de transporte.</t>
  </si>
  <si>
    <t>COLVANES SAS</t>
  </si>
  <si>
    <t>300-2023-0038</t>
  </si>
  <si>
    <t>servicio de impresión y marcación de carnets, para pólizas de accidentes personales emitidas por la sucursal Virtual Barranquilla en la vigencia 2023</t>
  </si>
  <si>
    <t>LUIS EBER MADRIGAL RODRIGUEZ</t>
  </si>
  <si>
    <t>300-2023-0037</t>
  </si>
  <si>
    <t>mantenimiento a equipos de aire acondicionado en la Sucursal Cartagena, y prestar el mantenimiento de daños de sillas de oficina de la sucursal.</t>
  </si>
  <si>
    <t>TS CONSTRUCCIONES Y SUMINISTROS SAS</t>
  </si>
  <si>
    <t>300-2023-0040</t>
  </si>
  <si>
    <t>Mantenimiento preventivo y correctivo de 7 aires acondicionados periodo de junio a diciembre de 2023.</t>
  </si>
  <si>
    <t xml:space="preserve">ECOCLIMA S.A.S. </t>
  </si>
  <si>
    <t>300-2023-0041</t>
  </si>
  <si>
    <t>Realizar tres visitas de mantenimiento preventivo y correctivo al aire acondicionado y su sistema.</t>
  </si>
  <si>
    <t>JAIRO HUMBERTO REDONDO HUERTAS</t>
  </si>
  <si>
    <t>300-2023-0045</t>
  </si>
  <si>
    <t>Prestar sus servicios de impresión de los carnets estudiantiles de las pólizas de accidentes personales emitidas por la Sucursal Monteria.</t>
  </si>
  <si>
    <t>300-2023-0051</t>
  </si>
  <si>
    <t>Contratación del servicio de: Mantenimiento correctivo equipo Rack y mantenimiento de aires acondicionados y tres extractores de baños ubicados en las oficinas de la sucursal Manizales, local 1 ed. Forum.</t>
  </si>
  <si>
    <t>ESPECIALISTAS EN MANTENIMIENTO Y AUTOMATIZACIÓN E.M.A.  INGENIERIA SAS</t>
  </si>
  <si>
    <t>300-2023-0054</t>
  </si>
  <si>
    <t>El contratista se compromete a: prestar sus servicios de parqueadero para 4 vehículos de los funcionarios de la Sucursal Montería.</t>
  </si>
  <si>
    <t>INVERSIONES R.A.M.M. S.A.S</t>
  </si>
  <si>
    <t>300-2023-0056</t>
  </si>
  <si>
    <t>MONTAJES Y MANTENIMIENTOS ELGUIN DORIA S.A.S</t>
  </si>
  <si>
    <t>300-2023-0060</t>
  </si>
  <si>
    <t>Mantenimiento de Aire acondicionado Mini Split, organizar cableado estructurado voz y datos del Rack del centro de cómputo y mantenimiento correctivo de luminarias led 60*60 ubicadas en toda la oficina donde funciona LA PREVISORA SEGUROS S.A.</t>
  </si>
  <si>
    <t>JORGE HERNAN CERON GONZALEZ</t>
  </si>
  <si>
    <t>300-2023-0075</t>
  </si>
  <si>
    <t>se obliga a realizar los trabajos necesarios para la readecuación del Rack de la Sucursal, suministrando mano de obra, materiales, garantizando el cumplimiento de las normas, políticas establecidas y el correcto funcionamiento de los equipos al finalizar el proceso.</t>
  </si>
  <si>
    <t>SMART LIFE SAS</t>
  </si>
  <si>
    <t>300-2023-0076</t>
  </si>
  <si>
    <t>SERVICIOS FRIOS DEL CHOCO SERVIFRIC Y CIA LIMITADA</t>
  </si>
  <si>
    <t>SUCURSAL QUIBDÓ</t>
  </si>
  <si>
    <t>300-2023-0125</t>
  </si>
  <si>
    <t>Mediante el presente contrato EL ARRENDADOR entrega en arrendamiento comercial a EL ARRENDATARIO el uso y goce del inmueble ubicado en la dirección carrera 2 No. 24-14 oficina 204 Edificio Granahorrar de la ciudad de Quibdó,</t>
  </si>
  <si>
    <t>DERECHO &amp; RAZÓN ASOCIADOS S.A.S.</t>
  </si>
  <si>
    <t>Arrendamiento Local comercial No 2 y que hace parte del edificio  del Banco Popular en la ciudad de Arauca ubicada en la calle 21 N. 20 - 48.</t>
  </si>
  <si>
    <t>EL PROVEEDOR se compromete a prestar el servicio de mantenimiento preventivo y correctivo a la planta eléctrica de emergencia marca FG WILSON P425E de propiedad de LA PREVISORA S.A., equipo instalado en el edificio de casa matriz.</t>
  </si>
  <si>
    <t>Subgerencia de Impuestos</t>
  </si>
  <si>
    <t>SUCURSAL ESTATAL</t>
  </si>
  <si>
    <t>cm / suc</t>
  </si>
  <si>
    <t>Casa Matriz</t>
  </si>
  <si>
    <t>Sucursal</t>
  </si>
  <si>
    <t xml:space="preserve">VALOR TOTAL DEL CONTRATO CON IVA (VALOR INICIAL + ADICIONES) </t>
  </si>
  <si>
    <t>FECHA TERMINACIÓN CONTRATO
(actual con prórrogas)
(dd/mm/aaaa)</t>
  </si>
  <si>
    <t>CONTRATOS VIGENTES A 31 DICIEMBRE 2023</t>
  </si>
  <si>
    <t>099-2022</t>
  </si>
  <si>
    <t>Prestar el servicio de licenciamiento, mantenimiento y actualización del Software Midas.</t>
  </si>
  <si>
    <t>HEINSOHN BUSINESS TECHNOLOGY S.A.</t>
  </si>
  <si>
    <t>realizar los trabajos necesarios para el mantenimiento correctivo de la oficina y los elementos de trabajo de los funcionarios de la Sucursal.</t>
  </si>
  <si>
    <t>Prestar el servicio de mantenimiento y reparación a equipo de planta eléctrica en la Sucursal Cartagena.</t>
  </si>
  <si>
    <t>Arrendamiento de la oficina 206B del Edificio Banco del Esado, ubicado en la calle 18 No.11-22 de Tunja, destinada paor la Sucursal para el archivo.</t>
  </si>
  <si>
    <t>EL PROVEEDOR se obliga con LA PREVISORA S.A. a prestar sus servicios de peritaje especializado a los daños sufridos por los vehículos asegurados y/o los causados por éstos a vehículos de terceros, que afecten las pólizas expedidas por LA PREVISORA S.A. bajo el ramo de automóviles, obteniendo de esta manera una evaluación y valoración de los daños.</t>
  </si>
  <si>
    <t>EL PROVEEDOR se compromete con LA PREVISORA S.A. a suministrar los canales de comunicación capa 3 de 4 MB con redundancia con diferente operador para realizar la conexión con el Banco de la Republica para el consumo de CUD y SEBRA.</t>
  </si>
  <si>
    <t>Prestación del servicio de proveeduría o suministro de información para la valoración de las inversiones de la compañía, de acuerdo con las metodologías de valoración de EL PROVEEDOR incluyendo las no objetadas Superintendencia Financiera de Colombia.</t>
  </si>
  <si>
    <t>Realizar la intermediación para el cubrimiento de los riesgos derivados de la póliza de hospitalización y cirugía de LA PREVISORA S.A. y cumplir con las obligaciones inherentes a su actividad como intermediario de seguros. La intermediación incluye el plan de seguros el cual está constituido por la póliza de hospitalización y cirugía durante su vigencia.</t>
  </si>
  <si>
    <t>contratar los servicios profesionales con una compañía especializada en pruebas de software, para certificar la calidad de los componentes de nuevos desarrollos y/o evolutivos entregados por los proveedores de software de la entidad, principalmente para el Core de seguros.</t>
  </si>
  <si>
    <t>prestar el servicio de mantenimiento preventivo, correctivo, suministro de repuestos, soporte técnico, servicio especializado de adecuaciones eléctricas y suministro de baterías para los sistemas de corriente ininterrumpida (UPS) marca Mitsubishi de propiedad de LA PREVISORA S.A., que soportan la plataforma tecnológica con cargas en misión crítica de alta disponibilidad y la red regulada, equipos instalados en el edificio de Casa Matriz de LA PREVISORA S.A. en Bogotá.</t>
  </si>
  <si>
    <t>PRESTAR EL SERVICIO DE COLABORACIÓN TECNOLÓGICA Y OPERATIVA PARA LA OPERACIÓN INTEGRAL DE CRÉDITOS AL PERSONAL, EN LO REFERENTE A: LA RECEPCIÓN, ESTUDIO, APROBACIÓN, CONSTITUCIÓN DE GARANTÍAS, REMISIÓN PARA DESEMBOLSO A LAS SOLICITUDES DE CRÉDITO.</t>
  </si>
  <si>
    <t>Asistencia de automóviles, domiciliaria y a personas para los ramos adscritos a la Gerencia Técnica de Automóviles, Gerencia Técnica de Seguros Generales.</t>
  </si>
  <si>
    <t>prestar el servicio de auditoría interna, valoración del riesgo, auditoría de calidad, ambiental, innovación y seguimiento del Sistema de Control Interno.</t>
  </si>
  <si>
    <t>EL PROVEEDOR se compromete a prestar sus servicios para diseñar, estructurar, desarrollar e implementar los programas de formación definidos por LA PREVISORA S.A. y garantizar su implementación a nivel nacional para los aliados estratégicos vinculados y canales de comercialización de LA PREVISORA S.A.</t>
  </si>
  <si>
    <t>Finalizado</t>
  </si>
  <si>
    <t>ESTADO DEL CONTRATO 
A 31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</si>
</sst>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164" formatCode="dd/mm/yyyy;@"/>
    <numFmt numFmtId="165" formatCode="mm\-yy"/>
    <numFmt numFmtId="166" formatCode="0.0%"/>
    <numFmt numFmtId="167" formatCode="0_ ;\-0\ "/>
  </numFmts>
  <fonts count="11" x14ac:knownFonts="1">
    <font>
      <sz val="11"/>
      <color theme="1"/>
      <name val="Calibri"/>
      <family val="2"/>
      <scheme val="minor"/>
    </font>
    <font>
      <sz val="11"/>
      <color theme="1"/>
      <name val="Calibri"/>
      <family val="2"/>
      <scheme val="minor"/>
    </font>
    <font>
      <u/>
      <sz val="11"/>
      <color rgb="FF0563C1"/>
      <name val="Calibri"/>
      <family val="2"/>
      <scheme val="minor"/>
    </font>
    <font>
      <sz val="11"/>
      <color rgb="FF000000"/>
      <name val="Calibri"/>
      <family val="2"/>
      <scheme val="minor"/>
    </font>
    <font>
      <sz val="11"/>
      <name val="Calibri"/>
      <family val="2"/>
      <scheme val="minor"/>
    </font>
    <font>
      <sz val="9"/>
      <name val="Calibri"/>
      <family val="2"/>
      <scheme val="minor"/>
    </font>
    <font>
      <sz val="9"/>
      <color rgb="FF000000"/>
      <name val="Calibri"/>
      <family val="2"/>
      <scheme val="minor"/>
    </font>
    <font>
      <sz val="11"/>
      <color rgb="FFFFFFFF"/>
      <name val="Calibri"/>
      <family val="2"/>
      <scheme val="minor"/>
    </font>
    <font>
      <sz val="9"/>
      <color theme="1"/>
      <name val="Calibri"/>
      <family val="2"/>
      <scheme val="minor"/>
    </font>
    <font>
      <b/>
      <sz val="12"/>
      <color theme="1"/>
      <name val="Gadugi"/>
      <family val="2"/>
    </font>
    <font>
      <b/>
      <sz val="11"/>
      <name val="Calibri"/>
      <family val="2"/>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2" fontId="1" fillId="0" borderId="0" applyFont="0" applyFill="0" applyBorder="0" applyAlignment="0" applyProtection="0"/>
    <xf numFmtId="0" fontId="2" fillId="0" borderId="0" applyNumberFormat="0" applyFill="0" applyBorder="0" applyAlignment="0" applyProtection="0"/>
  </cellStyleXfs>
  <cellXfs count="72">
    <xf numFmtId="0" fontId="0" fillId="0" borderId="0" xfId="0"/>
    <xf numFmtId="42" fontId="4" fillId="0" borderId="1" xfId="1" applyFont="1" applyFill="1" applyBorder="1" applyAlignment="1" applyProtection="1">
      <alignment horizontal="right" vertical="center" wrapText="1"/>
    </xf>
    <xf numFmtId="42" fontId="3" fillId="0" borderId="1" xfId="1" applyFont="1" applyFill="1" applyBorder="1" applyAlignment="1" applyProtection="1">
      <alignment horizontal="center" vertical="center"/>
    </xf>
    <xf numFmtId="42" fontId="4" fillId="0" borderId="1" xfId="1" applyFont="1" applyFill="1" applyBorder="1" applyAlignment="1" applyProtection="1">
      <alignment horizontal="center" vertical="center" wrapText="1"/>
    </xf>
    <xf numFmtId="1" fontId="4" fillId="0" borderId="1" xfId="1" applyNumberFormat="1" applyFont="1" applyFill="1" applyBorder="1" applyAlignment="1" applyProtection="1">
      <alignment horizontal="right" vertical="center" wrapText="1"/>
    </xf>
    <xf numFmtId="0" fontId="4" fillId="0" borderId="1" xfId="2" applyFont="1" applyFill="1" applyBorder="1" applyAlignment="1" applyProtection="1">
      <alignment horizontal="left" vertical="center" wrapText="1"/>
    </xf>
    <xf numFmtId="0" fontId="4" fillId="0" borderId="1" xfId="2" applyFont="1" applyFill="1" applyBorder="1" applyAlignment="1" applyProtection="1">
      <alignment horizontal="center" vertical="center" wrapText="1"/>
    </xf>
    <xf numFmtId="42" fontId="4" fillId="0" borderId="1" xfId="1" applyFont="1" applyFill="1" applyBorder="1" applyAlignment="1" applyProtection="1">
      <alignment vertical="center" wrapText="1"/>
    </xf>
    <xf numFmtId="1" fontId="3" fillId="0" borderId="1" xfId="1" applyNumberFormat="1" applyFont="1" applyFill="1" applyBorder="1" applyAlignment="1" applyProtection="1">
      <alignment horizontal="right" vertical="center"/>
    </xf>
    <xf numFmtId="167" fontId="4" fillId="0" borderId="1" xfId="1" applyNumberFormat="1" applyFont="1" applyFill="1" applyBorder="1" applyAlignment="1" applyProtection="1">
      <alignment horizontal="center" vertical="center" wrapText="1"/>
    </xf>
    <xf numFmtId="1" fontId="4" fillId="0" borderId="1" xfId="1" applyNumberFormat="1" applyFont="1" applyFill="1" applyBorder="1" applyAlignment="1" applyProtection="1">
      <alignment vertical="center" wrapText="1"/>
    </xf>
    <xf numFmtId="1" fontId="4" fillId="0" borderId="3" xfId="1" applyNumberFormat="1" applyFont="1" applyFill="1" applyBorder="1" applyAlignment="1" applyProtection="1">
      <alignment vertical="center" wrapText="1"/>
    </xf>
    <xf numFmtId="42" fontId="4" fillId="0" borderId="1" xfId="1" applyFont="1" applyFill="1" applyBorder="1" applyAlignment="1" applyProtection="1">
      <alignment horizontal="right" vertical="center"/>
    </xf>
    <xf numFmtId="42" fontId="4" fillId="0" borderId="3" xfId="1" applyFont="1" applyFill="1" applyBorder="1" applyAlignment="1" applyProtection="1">
      <alignment vertical="center" wrapText="1"/>
    </xf>
    <xf numFmtId="42" fontId="4" fillId="0" borderId="1" xfId="1"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165" fontId="4" fillId="0" borderId="1" xfId="0" applyNumberFormat="1" applyFont="1" applyBorder="1" applyAlignment="1" applyProtection="1">
      <alignment horizontal="center" vertical="center"/>
    </xf>
    <xf numFmtId="14" fontId="4" fillId="0" borderId="1" xfId="0" applyNumberFormat="1" applyFont="1" applyBorder="1" applyAlignment="1" applyProtection="1">
      <alignment horizontal="center" vertical="center" wrapText="1"/>
    </xf>
    <xf numFmtId="0" fontId="5" fillId="0" borderId="1" xfId="0" applyFont="1" applyBorder="1"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164" fontId="4" fillId="0" borderId="1" xfId="0" applyNumberFormat="1" applyFont="1" applyBorder="1" applyAlignment="1" applyProtection="1">
      <alignment horizontal="center" vertical="center" wrapText="1"/>
    </xf>
    <xf numFmtId="42" fontId="4" fillId="0" borderId="1" xfId="0" applyNumberFormat="1" applyFont="1" applyBorder="1" applyAlignment="1" applyProtection="1">
      <alignment horizontal="left" vertical="center" wrapText="1"/>
    </xf>
    <xf numFmtId="0" fontId="6" fillId="0" borderId="1" xfId="0" applyFont="1" applyBorder="1" applyAlignment="1" applyProtection="1">
      <alignment vertical="center" wrapText="1"/>
    </xf>
    <xf numFmtId="0" fontId="3" fillId="0" borderId="1" xfId="0" applyFont="1" applyBorder="1" applyAlignment="1" applyProtection="1">
      <alignment vertical="center"/>
    </xf>
    <xf numFmtId="42" fontId="4" fillId="0" borderId="1" xfId="0" applyNumberFormat="1" applyFont="1" applyBorder="1" applyAlignment="1" applyProtection="1">
      <alignment vertical="center" wrapText="1"/>
    </xf>
    <xf numFmtId="42" fontId="4" fillId="0" borderId="1" xfId="0" applyNumberFormat="1" applyFont="1" applyBorder="1" applyAlignment="1" applyProtection="1">
      <alignment horizontal="center" vertical="center" wrapText="1"/>
    </xf>
    <xf numFmtId="14" fontId="4" fillId="0" borderId="1" xfId="0" applyNumberFormat="1" applyFont="1" applyBorder="1" applyAlignment="1" applyProtection="1">
      <alignment vertical="center" wrapText="1"/>
    </xf>
    <xf numFmtId="14" fontId="4"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xf>
    <xf numFmtId="1" fontId="7" fillId="0" borderId="1" xfId="0" applyNumberFormat="1" applyFont="1" applyBorder="1" applyAlignment="1" applyProtection="1">
      <alignment vertical="center" wrapText="1"/>
    </xf>
    <xf numFmtId="14" fontId="4" fillId="0" borderId="1" xfId="0" applyNumberFormat="1" applyFont="1" applyBorder="1" applyAlignment="1" applyProtection="1">
      <alignment horizontal="left" vertical="center" wrapText="1"/>
    </xf>
    <xf numFmtId="164" fontId="4" fillId="0" borderId="1" xfId="0" applyNumberFormat="1" applyFont="1" applyBorder="1" applyAlignment="1" applyProtection="1">
      <alignment horizontal="center" vertical="center"/>
    </xf>
    <xf numFmtId="166" fontId="3" fillId="0" borderId="1" xfId="0" applyNumberFormat="1" applyFont="1" applyBorder="1" applyAlignment="1" applyProtection="1">
      <alignment vertical="center"/>
    </xf>
    <xf numFmtId="1" fontId="3" fillId="0" borderId="1" xfId="0" applyNumberFormat="1" applyFont="1" applyBorder="1" applyAlignment="1" applyProtection="1">
      <alignment vertical="center" wrapText="1"/>
    </xf>
    <xf numFmtId="14" fontId="3" fillId="0" borderId="1" xfId="0" applyNumberFormat="1" applyFont="1" applyBorder="1" applyAlignment="1" applyProtection="1">
      <alignment vertical="center" wrapText="1"/>
    </xf>
    <xf numFmtId="165" fontId="4" fillId="0" borderId="1" xfId="0" applyNumberFormat="1" applyFont="1" applyBorder="1" applyAlignment="1" applyProtection="1">
      <alignment horizontal="center" vertical="center" wrapText="1"/>
    </xf>
    <xf numFmtId="0" fontId="5" fillId="0" borderId="1" xfId="0" applyFont="1" applyBorder="1" applyAlignment="1" applyProtection="1">
      <alignment horizontal="justify" vertical="justify" wrapText="1"/>
    </xf>
    <xf numFmtId="1" fontId="4" fillId="0" borderId="1" xfId="0" applyNumberFormat="1" applyFont="1" applyBorder="1" applyAlignment="1" applyProtection="1">
      <alignment vertical="center" wrapText="1"/>
    </xf>
    <xf numFmtId="0" fontId="9" fillId="0" borderId="0" xfId="0" applyFont="1" applyAlignment="1" applyProtection="1">
      <alignment vertical="center"/>
    </xf>
    <xf numFmtId="0" fontId="0" fillId="0" borderId="0" xfId="0" applyProtection="1"/>
    <xf numFmtId="0" fontId="8" fillId="0" borderId="0" xfId="0" applyFont="1" applyProtection="1"/>
    <xf numFmtId="0" fontId="3" fillId="0" borderId="4"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wrapText="1"/>
    </xf>
    <xf numFmtId="1" fontId="0" fillId="0" borderId="1" xfId="0" applyNumberFormat="1" applyBorder="1" applyProtection="1"/>
    <xf numFmtId="0" fontId="0" fillId="0" borderId="1" xfId="0"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3" xfId="0" applyFont="1" applyBorder="1" applyAlignment="1" applyProtection="1">
      <alignment vertical="center" wrapText="1"/>
    </xf>
    <xf numFmtId="14" fontId="4" fillId="0" borderId="3" xfId="0" applyNumberFormat="1" applyFont="1" applyBorder="1" applyAlignment="1" applyProtection="1">
      <alignment horizontal="left" vertical="center" wrapText="1"/>
    </xf>
    <xf numFmtId="0" fontId="4" fillId="0" borderId="3" xfId="0" applyFont="1" applyBorder="1" applyAlignment="1" applyProtection="1">
      <alignment horizontal="center" vertical="center" wrapText="1"/>
    </xf>
    <xf numFmtId="14" fontId="4" fillId="0" borderId="3" xfId="0" applyNumberFormat="1" applyFont="1" applyBorder="1" applyAlignment="1" applyProtection="1">
      <alignment horizontal="center" vertical="center" wrapText="1"/>
    </xf>
    <xf numFmtId="0" fontId="4" fillId="0" borderId="3" xfId="0" applyFont="1" applyBorder="1" applyAlignment="1" applyProtection="1">
      <alignment vertical="center" wrapText="1"/>
    </xf>
    <xf numFmtId="0" fontId="6" fillId="0" borderId="3" xfId="0" applyFont="1" applyBorder="1" applyAlignment="1" applyProtection="1">
      <alignment vertical="center" wrapText="1"/>
    </xf>
    <xf numFmtId="14" fontId="4" fillId="0" borderId="3" xfId="0" applyNumberFormat="1" applyFont="1" applyBorder="1" applyAlignment="1" applyProtection="1">
      <alignment vertical="center" wrapText="1"/>
    </xf>
    <xf numFmtId="42" fontId="4" fillId="0" borderId="3" xfId="0" applyNumberFormat="1" applyFont="1" applyBorder="1" applyAlignment="1" applyProtection="1">
      <alignment horizontal="center" vertical="center" wrapText="1"/>
    </xf>
    <xf numFmtId="1" fontId="3" fillId="0" borderId="3" xfId="0" applyNumberFormat="1" applyFont="1" applyBorder="1" applyAlignment="1" applyProtection="1">
      <alignment vertical="center" wrapText="1"/>
    </xf>
    <xf numFmtId="0" fontId="4" fillId="0" borderId="3" xfId="0" applyFont="1" applyBorder="1" applyAlignment="1" applyProtection="1">
      <alignment horizontal="center" vertical="center"/>
    </xf>
    <xf numFmtId="14" fontId="3" fillId="0" borderId="3" xfId="0" applyNumberFormat="1" applyFont="1" applyBorder="1" applyAlignment="1" applyProtection="1">
      <alignment vertical="center" wrapText="1"/>
    </xf>
    <xf numFmtId="0" fontId="3" fillId="0" borderId="2" xfId="0" applyFont="1" applyBorder="1" applyAlignment="1" applyProtection="1">
      <alignment vertical="center" wrapText="1"/>
    </xf>
    <xf numFmtId="0" fontId="3" fillId="0" borderId="2" xfId="0" applyFont="1" applyBorder="1" applyAlignment="1" applyProtection="1">
      <alignment horizontal="right" vertical="center" wrapText="1"/>
    </xf>
    <xf numFmtId="0" fontId="4" fillId="0" borderId="2" xfId="0" applyFont="1" applyBorder="1" applyAlignment="1" applyProtection="1">
      <alignment horizontal="left" vertical="center" wrapText="1"/>
    </xf>
    <xf numFmtId="0" fontId="4" fillId="0" borderId="2" xfId="0" applyFont="1" applyBorder="1" applyAlignment="1" applyProtection="1">
      <alignment horizontal="center" vertical="center" wrapText="1"/>
    </xf>
    <xf numFmtId="0" fontId="4" fillId="0" borderId="2" xfId="0" applyFont="1" applyBorder="1" applyAlignment="1" applyProtection="1">
      <alignment vertical="center" wrapText="1"/>
    </xf>
    <xf numFmtId="0" fontId="6" fillId="0" borderId="2" xfId="0" applyFont="1" applyBorder="1" applyAlignment="1" applyProtection="1">
      <alignment vertical="center" wrapText="1"/>
    </xf>
    <xf numFmtId="0" fontId="4" fillId="0" borderId="2" xfId="0" applyFont="1" applyBorder="1" applyAlignment="1" applyProtection="1">
      <alignment vertical="center"/>
    </xf>
    <xf numFmtId="42" fontId="3" fillId="0" borderId="2" xfId="0" applyNumberFormat="1" applyFont="1" applyBorder="1" applyAlignment="1" applyProtection="1">
      <alignment vertical="center" wrapText="1"/>
    </xf>
    <xf numFmtId="42" fontId="4" fillId="0" borderId="2" xfId="0" applyNumberFormat="1" applyFont="1" applyBorder="1" applyAlignment="1" applyProtection="1">
      <alignment horizontal="center" vertical="center" wrapText="1"/>
    </xf>
    <xf numFmtId="0" fontId="0" fillId="0" borderId="2" xfId="0" applyBorder="1" applyProtection="1"/>
  </cellXfs>
  <cellStyles count="3">
    <cellStyle name="Hipervínculo 2 6" xfId="2" xr:uid="{F0D8B54C-92BA-4E4A-BD8A-37B4353DAF99}"/>
    <cellStyle name="Moneda [0]" xfId="1" builtinId="7"/>
    <cellStyle name="Normal" xfId="0" builtinId="0"/>
  </cellStyles>
  <dxfs count="40">
    <dxf>
      <font>
        <b val="0"/>
        <i val="0"/>
        <strike val="0"/>
        <condense val="0"/>
        <extend val="0"/>
        <outline val="0"/>
        <shadow val="0"/>
        <u val="none"/>
        <vertAlign val="baseline"/>
        <sz val="11"/>
        <color rgb="FF000000"/>
        <name val="Calibri"/>
        <family val="2"/>
        <scheme val="minor"/>
      </font>
      <numFmt numFmtId="19" formatCode="d/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numFmt numFmtId="19" formatCode="d/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family val="2"/>
        <scheme val="minor"/>
      </font>
      <numFmt numFmtId="1"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numFmt numFmtId="32" formatCode="_-&quot;$&quot;\ * #,##0_-;\-&quot;$&quot;\ * #,##0_-;_-&quot;$&quot;\ *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numFmt numFmtId="32" formatCode="_-&quot;$&quot;\ * #,##0_-;\-&quot;$&quot;\ * #,##0_-;_-&quot;$&quot;\ *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rgb="FF000000"/>
        <name val="Calibri"/>
        <family val="2"/>
        <scheme val="minor"/>
      </font>
      <numFmt numFmtId="19" formatCode="d/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numFmt numFmtId="19" formatCode="d/mm/yyyy"/>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protection locked="1" hidden="0"/>
    </dxf>
    <dxf>
      <protection locked="1" hidden="0"/>
    </dxf>
    <dxf>
      <fill>
        <patternFill patternType="solid">
          <fgColor rgb="FF000000"/>
          <bgColor rgb="FF60B22F"/>
        </patternFill>
      </fill>
      <protection locked="1" hidden="0"/>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32" formatCode="_-&quot;$&quot;\ * #,##0_-;\-&quot;$&quot;\ * #,##0_-;_-&quot;$&quot;\ * &quot;-&quot;_-;_-@_-"/>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32" formatCode="_-&quot;$&quot;\ * #,##0_-;\-&quot;$&quot;\ * #,##0_-;_-&quot;$&quot;\ * &quot;-&quot;_-;_-@_-"/>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scheme val="minor"/>
      </font>
      <numFmt numFmtId="32" formatCode="_-&quot;$&quot;\ * #,##0_-;\-&quot;$&quot;\ * #,##0_-;_-&quot;$&quot;\ * &quot;-&quot;_-;_-@_-"/>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9"/>
        <color rgb="FF000000"/>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scheme val="minor"/>
      </font>
      <alignment horizontal="right"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scheme val="minor"/>
      </font>
      <alignment horizontal="right"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border outline="0">
        <top style="medium">
          <color auto="1"/>
        </top>
        <bottom style="thin">
          <color indexed="64"/>
        </bottom>
      </border>
    </dxf>
  </dxfs>
  <tableStyles count="0" defaultTableStyle="TableStyleMedium2" defaultPivotStyle="PivotStyleLight16"/>
  <colors>
    <mruColors>
      <color rgb="FF60B22F"/>
      <color rgb="FFC4D3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6CAEC0-4A7F-4F1D-977C-9AD89FF693D3}" name="Tabla1" displayName="Tabla1" ref="A2:R309" totalsRowCount="1" headerRowDxfId="20" dataDxfId="18" totalsRowDxfId="19" tableBorderDxfId="39">
  <autoFilter ref="A2:R308" xr:uid="{62405186-E1F4-40A4-ADD4-57E68FE27D53}"/>
  <tableColumns count="18">
    <tableColumn id="24" xr3:uid="{794D4B62-0CE6-4703-9DC0-0E5A6A80CD70}" name="cm / suc" dataDxfId="17" totalsRowDxfId="38"/>
    <tableColumn id="1" xr3:uid="{120F46D8-0BF2-45BD-AA8E-EC0C37FAFEE5}" name="VICEPRESIDENCIA" dataDxfId="16" totalsRowDxfId="37"/>
    <tableColumn id="2" xr3:uid="{843A1B34-1195-4E8F-8210-76FD2ED74793}" name="ÁREA QUE CONTRATA" totalsRowFunction="count" dataDxfId="15" totalsRowDxfId="36"/>
    <tableColumn id="3" xr3:uid="{9CED5B19-E838-4DEF-9C66-809B765E6253}" name="MODALIDAD CONTRATACIÓN" dataDxfId="14" totalsRowDxfId="35"/>
    <tableColumn id="4" xr3:uid="{CF2F444D-1AD4-4A0B-BC93-1CD68F22CC86}" name="N° CONTRATO" totalsRowFunction="count" dataDxfId="13" totalsRowDxfId="34"/>
    <tableColumn id="5" xr3:uid="{849CFD3A-7F07-464E-9AB9-C99BB47DD89F}" name="FECHA SUSCRIPCIÓN CONTRATO_x000a_(dd/mm/aaaa)" dataDxfId="12" totalsRowDxfId="33"/>
    <tableColumn id="6" xr3:uid="{71C36A5C-30CB-483F-A225-75448910570A}" name="CLASE DE CONTRATO" totalsRowFunction="count" dataDxfId="11" totalsRowDxfId="32"/>
    <tableColumn id="7" xr3:uid="{5C422B68-10AB-4723-B228-F7459EBAF4BD}" name="OBJETO DEL CONTRATO" dataDxfId="10" totalsRowDxfId="31"/>
    <tableColumn id="13" xr3:uid="{02CEC461-6F87-4347-B56B-78CC902880EB}" name="NOMBRE / RAZÓN SOCIAL DEL CONTRATISTA" totalsRowFunction="count" dataDxfId="9" totalsRowDxfId="30"/>
    <tableColumn id="8" xr3:uid="{F60EA05C-B658-4A34-856E-D365AC3DE823}" name="VALOR INICIAL CONTRATO + IVA" totalsRowFunction="sum" dataDxfId="8" totalsRowDxfId="29"/>
    <tableColumn id="14" xr3:uid="{D7741BA1-E0A8-47C8-9374-63E8EC8C9DB7}" name="VALOR TOTAL ADICIONES + IVA" totalsRowFunction="sum" dataDxfId="7" totalsRowDxfId="28"/>
    <tableColumn id="15" xr3:uid="{96F48EAC-3B53-4C26-83BA-FFB6C2FB50B8}" name="VALOR TOTAL DEL CONTRATO CON IVA (VALOR INICIAL + ADICIONES) " totalsRowFunction="sum" dataDxfId="6" totalsRowDxfId="27">
      <calculatedColumnFormula>+Tabla1[[#This Row],[VALOR INICIAL CONTRATO + IVA]]+Tabla1[[#This Row],[VALOR TOTAL ADICIONES + IVA]]</calculatedColumnFormula>
    </tableColumn>
    <tableColumn id="16" xr3:uid="{F1689782-38AF-4495-B21B-5957AF9AFB86}" name="PLAZO DEL CONTRATO (inicial)_x000a_(días)" dataDxfId="5" totalsRowDxfId="26"/>
    <tableColumn id="17" xr3:uid="{720A996E-B100-45BC-B0DF-45F94CE2AA8F}" name="ADICIONES: NÚMERO DE DÍAS" dataDxfId="4" totalsRowDxfId="25"/>
    <tableColumn id="18" xr3:uid="{21E5ACD9-DD09-4733-A81C-A04B05E0EF49}" name="FECHA INICIO CONTRATO_x000a_(dd/mm/aaaa)" dataDxfId="3" totalsRowDxfId="24"/>
    <tableColumn id="19" xr3:uid="{BFC2E4F0-181B-4AC8-8225-8E6AF6B34808}" name="FECHA TERMINACIÓN CONTRATO_x000a_(dd/mm/aaaa)" dataDxfId="2" totalsRowDxfId="23"/>
    <tableColumn id="20" xr3:uid="{FD39B3CB-C1CD-41C3-983A-94158C5B8A33}" name="FECHA TERMINACIÓN CONTRATO_x000a_(actual con prórrogas)_x000a_(dd/mm/aaaa)" dataDxfId="1" totalsRowDxfId="22"/>
    <tableColumn id="22" xr3:uid="{670E8559-33FE-40E2-942A-8272C4839263}" name="ESTADO DEL CONTRATO _x000a_A 31 DICIEMBRE 2023" totalsRowFunction="count" dataDxfId="0" totalsRowDxfId="21"/>
  </tableColumns>
  <tableStyleInfo name="TableStyleLight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05186-E1F4-40A4-ADD4-57E68FE27D53}">
  <dimension ref="A1:R309"/>
  <sheetViews>
    <sheetView showGridLines="0" tabSelected="1" zoomScale="72" zoomScaleNormal="72" workbookViewId="0">
      <pane ySplit="2" topLeftCell="A273" activePane="bottomLeft" state="frozen"/>
      <selection pane="bottomLeft" activeCell="C279" sqref="C279"/>
    </sheetView>
  </sheetViews>
  <sheetFormatPr baseColWidth="10" defaultRowHeight="79.5" customHeight="1" x14ac:dyDescent="0.35"/>
  <cols>
    <col min="1" max="1" width="12" style="43" customWidth="1"/>
    <col min="2" max="2" width="25" style="43" customWidth="1"/>
    <col min="3" max="3" width="21.90625" style="43" customWidth="1"/>
    <col min="4" max="5" width="16.36328125" style="43" bestFit="1" customWidth="1"/>
    <col min="6" max="6" width="17.81640625" style="43" customWidth="1"/>
    <col min="7" max="7" width="22" style="44" customWidth="1"/>
    <col min="8" max="8" width="33.6328125" style="43" customWidth="1"/>
    <col min="9" max="9" width="35.26953125" style="43" customWidth="1"/>
    <col min="10" max="10" width="21.7265625" style="43" bestFit="1" customWidth="1"/>
    <col min="11" max="11" width="21.453125" style="43" bestFit="1" customWidth="1"/>
    <col min="12" max="12" width="20.36328125" style="43" customWidth="1"/>
    <col min="13" max="13" width="16.6328125" style="43" customWidth="1"/>
    <col min="14" max="14" width="13.453125" style="43" customWidth="1"/>
    <col min="15" max="15" width="19.81640625" style="43" bestFit="1" customWidth="1"/>
    <col min="16" max="16" width="17.1796875" style="43" bestFit="1" customWidth="1"/>
    <col min="17" max="17" width="19.6328125" style="43" customWidth="1"/>
    <col min="18" max="18" width="20" style="43" customWidth="1"/>
    <col min="19" max="16384" width="10.90625" style="43"/>
  </cols>
  <sheetData>
    <row r="1" spans="1:18" ht="28.5" customHeight="1" x14ac:dyDescent="0.35">
      <c r="A1" s="42" t="s">
        <v>986</v>
      </c>
    </row>
    <row r="2" spans="1:18" ht="79.5" customHeight="1" x14ac:dyDescent="0.35">
      <c r="A2" s="15" t="s">
        <v>981</v>
      </c>
      <c r="B2" s="15" t="s">
        <v>0</v>
      </c>
      <c r="C2" s="15" t="s">
        <v>1</v>
      </c>
      <c r="D2" s="15" t="s">
        <v>2</v>
      </c>
      <c r="E2" s="15" t="s">
        <v>3</v>
      </c>
      <c r="F2" s="15" t="s">
        <v>4</v>
      </c>
      <c r="G2" s="15" t="s">
        <v>5</v>
      </c>
      <c r="H2" s="15" t="s">
        <v>6</v>
      </c>
      <c r="I2" s="15" t="s">
        <v>8</v>
      </c>
      <c r="J2" s="15" t="s">
        <v>7</v>
      </c>
      <c r="K2" s="15" t="s">
        <v>9</v>
      </c>
      <c r="L2" s="15" t="s">
        <v>984</v>
      </c>
      <c r="M2" s="15" t="s">
        <v>10</v>
      </c>
      <c r="N2" s="15" t="s">
        <v>11</v>
      </c>
      <c r="O2" s="15" t="s">
        <v>12</v>
      </c>
      <c r="P2" s="15" t="s">
        <v>13</v>
      </c>
      <c r="Q2" s="15" t="s">
        <v>985</v>
      </c>
      <c r="R2" s="15" t="s">
        <v>1004</v>
      </c>
    </row>
    <row r="3" spans="1:18" ht="79.5" customHeight="1" x14ac:dyDescent="0.35">
      <c r="A3" s="45" t="s">
        <v>983</v>
      </c>
      <c r="B3" s="16" t="s">
        <v>14</v>
      </c>
      <c r="C3" s="18" t="s">
        <v>15</v>
      </c>
      <c r="D3" s="18" t="s">
        <v>16</v>
      </c>
      <c r="E3" s="23" t="s">
        <v>17</v>
      </c>
      <c r="F3" s="20">
        <v>35674</v>
      </c>
      <c r="G3" s="22" t="s">
        <v>18</v>
      </c>
      <c r="H3" s="21" t="s">
        <v>977</v>
      </c>
      <c r="I3" s="22" t="s">
        <v>19</v>
      </c>
      <c r="J3" s="1">
        <v>4158110</v>
      </c>
      <c r="K3" s="3">
        <v>41930527.140000001</v>
      </c>
      <c r="L3" s="3">
        <f>+Tabla1[[#This Row],[VALOR INICIAL CONTRATO + IVA]]+Tabla1[[#This Row],[VALOR TOTAL ADICIONES + IVA]]</f>
        <v>46088637.140000001</v>
      </c>
      <c r="M3" s="4"/>
      <c r="N3" s="4"/>
      <c r="O3" s="20">
        <v>35674</v>
      </c>
      <c r="P3" s="24" t="s">
        <v>20</v>
      </c>
      <c r="Q3" s="24">
        <v>45474</v>
      </c>
      <c r="R3" s="27" t="s">
        <v>21</v>
      </c>
    </row>
    <row r="4" spans="1:18" ht="79.5" customHeight="1" x14ac:dyDescent="0.35">
      <c r="A4" s="16" t="s">
        <v>983</v>
      </c>
      <c r="B4" s="16" t="s">
        <v>14</v>
      </c>
      <c r="C4" s="17" t="s">
        <v>22</v>
      </c>
      <c r="D4" s="18" t="s">
        <v>16</v>
      </c>
      <c r="E4" s="19" t="s">
        <v>23</v>
      </c>
      <c r="F4" s="20">
        <v>35749</v>
      </c>
      <c r="G4" s="16" t="s">
        <v>18</v>
      </c>
      <c r="H4" s="21" t="s">
        <v>24</v>
      </c>
      <c r="I4" s="22" t="s">
        <v>25</v>
      </c>
      <c r="J4" s="1">
        <v>18000000</v>
      </c>
      <c r="K4" s="3">
        <v>482388930</v>
      </c>
      <c r="L4" s="3">
        <f>+Tabla1[[#This Row],[VALOR INICIAL CONTRATO + IVA]]+Tabla1[[#This Row],[VALOR TOTAL ADICIONES + IVA]]</f>
        <v>500388930</v>
      </c>
      <c r="M4" s="4"/>
      <c r="N4" s="4"/>
      <c r="O4" s="20">
        <v>35749</v>
      </c>
      <c r="P4" s="24" t="s">
        <v>20</v>
      </c>
      <c r="Q4" s="24">
        <v>45611</v>
      </c>
      <c r="R4" s="27" t="s">
        <v>21</v>
      </c>
    </row>
    <row r="5" spans="1:18" ht="79.5" customHeight="1" x14ac:dyDescent="0.35">
      <c r="A5" s="16" t="s">
        <v>983</v>
      </c>
      <c r="B5" s="16" t="s">
        <v>14</v>
      </c>
      <c r="C5" s="5" t="s">
        <v>26</v>
      </c>
      <c r="D5" s="18" t="s">
        <v>16</v>
      </c>
      <c r="E5" s="6" t="s">
        <v>27</v>
      </c>
      <c r="F5" s="20">
        <v>36000</v>
      </c>
      <c r="G5" s="22" t="s">
        <v>18</v>
      </c>
      <c r="H5" s="21" t="s">
        <v>28</v>
      </c>
      <c r="I5" s="22" t="s">
        <v>29</v>
      </c>
      <c r="J5" s="1">
        <v>90000000</v>
      </c>
      <c r="K5" s="3">
        <v>103624420</v>
      </c>
      <c r="L5" s="3">
        <f>+Tabla1[[#This Row],[VALOR INICIAL CONTRATO + IVA]]+Tabla1[[#This Row],[VALOR TOTAL ADICIONES + IVA]]</f>
        <v>193624420</v>
      </c>
      <c r="M5" s="4"/>
      <c r="N5" s="4"/>
      <c r="O5" s="20">
        <v>35977</v>
      </c>
      <c r="P5" s="24" t="s">
        <v>20</v>
      </c>
      <c r="Q5" s="24">
        <v>45473</v>
      </c>
      <c r="R5" s="27" t="s">
        <v>21</v>
      </c>
    </row>
    <row r="6" spans="1:18" ht="96.5" customHeight="1" x14ac:dyDescent="0.35">
      <c r="A6" s="16" t="s">
        <v>982</v>
      </c>
      <c r="B6" s="16" t="s">
        <v>30</v>
      </c>
      <c r="C6" s="18" t="s">
        <v>31</v>
      </c>
      <c r="D6" s="18" t="s">
        <v>16</v>
      </c>
      <c r="E6" s="23" t="s">
        <v>32</v>
      </c>
      <c r="F6" s="20">
        <v>36770</v>
      </c>
      <c r="G6" s="22" t="s">
        <v>18</v>
      </c>
      <c r="H6" s="21" t="s">
        <v>33</v>
      </c>
      <c r="I6" s="22" t="s">
        <v>34</v>
      </c>
      <c r="J6" s="1">
        <v>4200000</v>
      </c>
      <c r="K6" s="3">
        <v>295820563</v>
      </c>
      <c r="L6" s="3">
        <f>+Tabla1[[#This Row],[VALOR INICIAL CONTRATO + IVA]]+Tabla1[[#This Row],[VALOR TOTAL ADICIONES + IVA]]</f>
        <v>300020563</v>
      </c>
      <c r="M6" s="4"/>
      <c r="N6" s="4"/>
      <c r="O6" s="20">
        <v>36770</v>
      </c>
      <c r="P6" s="24" t="s">
        <v>20</v>
      </c>
      <c r="Q6" s="24">
        <v>45412</v>
      </c>
      <c r="R6" s="27" t="s">
        <v>21</v>
      </c>
    </row>
    <row r="7" spans="1:18" ht="79.5" customHeight="1" x14ac:dyDescent="0.35">
      <c r="A7" s="16" t="s">
        <v>982</v>
      </c>
      <c r="B7" s="16" t="s">
        <v>30</v>
      </c>
      <c r="C7" s="18" t="s">
        <v>31</v>
      </c>
      <c r="D7" s="18" t="s">
        <v>16</v>
      </c>
      <c r="E7" s="23" t="s">
        <v>35</v>
      </c>
      <c r="F7" s="20">
        <v>36739</v>
      </c>
      <c r="G7" s="22" t="s">
        <v>18</v>
      </c>
      <c r="H7" s="21" t="s">
        <v>36</v>
      </c>
      <c r="I7" s="22" t="s">
        <v>37</v>
      </c>
      <c r="J7" s="1">
        <v>24240000</v>
      </c>
      <c r="K7" s="3">
        <v>1357069818</v>
      </c>
      <c r="L7" s="3">
        <f>+Tabla1[[#This Row],[VALOR INICIAL CONTRATO + IVA]]+Tabla1[[#This Row],[VALOR TOTAL ADICIONES + IVA]]</f>
        <v>1381309818</v>
      </c>
      <c r="M7" s="4"/>
      <c r="N7" s="4"/>
      <c r="O7" s="20">
        <v>36770</v>
      </c>
      <c r="P7" s="24" t="s">
        <v>20</v>
      </c>
      <c r="Q7" s="24">
        <v>45504</v>
      </c>
      <c r="R7" s="27" t="s">
        <v>21</v>
      </c>
    </row>
    <row r="8" spans="1:18" ht="79.5" customHeight="1" x14ac:dyDescent="0.35">
      <c r="A8" s="16" t="s">
        <v>983</v>
      </c>
      <c r="B8" s="16" t="s">
        <v>14</v>
      </c>
      <c r="C8" s="18" t="s">
        <v>38</v>
      </c>
      <c r="D8" s="18" t="s">
        <v>16</v>
      </c>
      <c r="E8" s="23" t="s">
        <v>39</v>
      </c>
      <c r="F8" s="20">
        <v>36892</v>
      </c>
      <c r="G8" s="22" t="s">
        <v>18</v>
      </c>
      <c r="H8" s="21" t="s">
        <v>40</v>
      </c>
      <c r="I8" s="22" t="s">
        <v>41</v>
      </c>
      <c r="J8" s="1">
        <v>1071993</v>
      </c>
      <c r="K8" s="3">
        <v>73814129</v>
      </c>
      <c r="L8" s="3">
        <f>+Tabla1[[#This Row],[VALOR INICIAL CONTRATO + IVA]]+Tabla1[[#This Row],[VALOR TOTAL ADICIONES + IVA]]</f>
        <v>74886122</v>
      </c>
      <c r="M8" s="4"/>
      <c r="N8" s="4"/>
      <c r="O8" s="20">
        <v>36892</v>
      </c>
      <c r="P8" s="24" t="s">
        <v>20</v>
      </c>
      <c r="Q8" s="24">
        <v>45291</v>
      </c>
      <c r="R8" s="27" t="s">
        <v>21</v>
      </c>
    </row>
    <row r="9" spans="1:18" ht="90.5" customHeight="1" x14ac:dyDescent="0.35">
      <c r="A9" s="16" t="s">
        <v>983</v>
      </c>
      <c r="B9" s="16" t="s">
        <v>14</v>
      </c>
      <c r="C9" s="5" t="s">
        <v>42</v>
      </c>
      <c r="D9" s="18" t="s">
        <v>16</v>
      </c>
      <c r="E9" s="6" t="s">
        <v>43</v>
      </c>
      <c r="F9" s="20">
        <v>38626</v>
      </c>
      <c r="G9" s="18" t="s">
        <v>18</v>
      </c>
      <c r="H9" s="21" t="s">
        <v>44</v>
      </c>
      <c r="I9" s="22" t="s">
        <v>45</v>
      </c>
      <c r="J9" s="1">
        <v>85818231</v>
      </c>
      <c r="K9" s="3">
        <v>97077582</v>
      </c>
      <c r="L9" s="3">
        <f>+Tabla1[[#This Row],[VALOR INICIAL CONTRATO + IVA]]+Tabla1[[#This Row],[VALOR TOTAL ADICIONES + IVA]]</f>
        <v>182895813</v>
      </c>
      <c r="M9" s="4"/>
      <c r="N9" s="4"/>
      <c r="O9" s="20">
        <v>38687</v>
      </c>
      <c r="P9" s="24" t="s">
        <v>20</v>
      </c>
      <c r="Q9" s="24">
        <v>45291</v>
      </c>
      <c r="R9" s="27" t="s">
        <v>21</v>
      </c>
    </row>
    <row r="10" spans="1:18" ht="106.5" customHeight="1" x14ac:dyDescent="0.35">
      <c r="A10" s="16" t="s">
        <v>983</v>
      </c>
      <c r="B10" s="16" t="s">
        <v>14</v>
      </c>
      <c r="C10" s="5" t="s">
        <v>46</v>
      </c>
      <c r="D10" s="18" t="s">
        <v>16</v>
      </c>
      <c r="E10" s="6" t="s">
        <v>47</v>
      </c>
      <c r="F10" s="20">
        <v>38504</v>
      </c>
      <c r="G10" s="22" t="s">
        <v>18</v>
      </c>
      <c r="H10" s="21" t="s">
        <v>48</v>
      </c>
      <c r="I10" s="22" t="s">
        <v>49</v>
      </c>
      <c r="J10" s="1">
        <v>62091653</v>
      </c>
      <c r="K10" s="3">
        <v>66637049</v>
      </c>
      <c r="L10" s="3">
        <f>+Tabla1[[#This Row],[VALOR INICIAL CONTRATO + IVA]]+Tabla1[[#This Row],[VALOR TOTAL ADICIONES + IVA]]</f>
        <v>128728702</v>
      </c>
      <c r="M10" s="4"/>
      <c r="N10" s="4"/>
      <c r="O10" s="20">
        <v>38504</v>
      </c>
      <c r="P10" s="24" t="s">
        <v>20</v>
      </c>
      <c r="Q10" s="24">
        <v>45442</v>
      </c>
      <c r="R10" s="27" t="s">
        <v>21</v>
      </c>
    </row>
    <row r="11" spans="1:18" ht="79.5" customHeight="1" x14ac:dyDescent="0.35">
      <c r="A11" s="16" t="s">
        <v>983</v>
      </c>
      <c r="B11" s="16" t="s">
        <v>14</v>
      </c>
      <c r="C11" s="17" t="s">
        <v>22</v>
      </c>
      <c r="D11" s="18" t="s">
        <v>16</v>
      </c>
      <c r="E11" s="23" t="s">
        <v>50</v>
      </c>
      <c r="F11" s="20">
        <v>38980</v>
      </c>
      <c r="G11" s="16" t="s">
        <v>18</v>
      </c>
      <c r="H11" s="21" t="s">
        <v>51</v>
      </c>
      <c r="I11" s="22" t="s">
        <v>25</v>
      </c>
      <c r="J11" s="1">
        <v>15000000</v>
      </c>
      <c r="K11" s="3">
        <v>314450314</v>
      </c>
      <c r="L11" s="3">
        <f>+Tabla1[[#This Row],[VALOR INICIAL CONTRATO + IVA]]+Tabla1[[#This Row],[VALOR TOTAL ADICIONES + IVA]]</f>
        <v>329450314</v>
      </c>
      <c r="M11" s="4"/>
      <c r="N11" s="4"/>
      <c r="O11" s="20">
        <v>38980</v>
      </c>
      <c r="P11" s="24" t="s">
        <v>20</v>
      </c>
      <c r="Q11" s="24">
        <v>45555</v>
      </c>
      <c r="R11" s="27" t="s">
        <v>21</v>
      </c>
    </row>
    <row r="12" spans="1:18" ht="79.5" customHeight="1" x14ac:dyDescent="0.35">
      <c r="A12" s="16" t="s">
        <v>983</v>
      </c>
      <c r="B12" s="16" t="s">
        <v>14</v>
      </c>
      <c r="C12" s="18" t="s">
        <v>52</v>
      </c>
      <c r="D12" s="18" t="s">
        <v>16</v>
      </c>
      <c r="E12" s="23" t="s">
        <v>53</v>
      </c>
      <c r="F12" s="20">
        <v>39260</v>
      </c>
      <c r="G12" s="22" t="s">
        <v>18</v>
      </c>
      <c r="H12" s="21" t="s">
        <v>54</v>
      </c>
      <c r="I12" s="22" t="s">
        <v>55</v>
      </c>
      <c r="J12" s="1">
        <v>52800000</v>
      </c>
      <c r="K12" s="3">
        <v>384945203</v>
      </c>
      <c r="L12" s="3">
        <f>+Tabla1[[#This Row],[VALOR INICIAL CONTRATO + IVA]]+Tabla1[[#This Row],[VALOR TOTAL ADICIONES + IVA]]</f>
        <v>437745203</v>
      </c>
      <c r="M12" s="4"/>
      <c r="N12" s="4"/>
      <c r="O12" s="20">
        <v>39260</v>
      </c>
      <c r="P12" s="24" t="s">
        <v>20</v>
      </c>
      <c r="Q12" s="20">
        <v>45291</v>
      </c>
      <c r="R12" s="27" t="s">
        <v>21</v>
      </c>
    </row>
    <row r="13" spans="1:18" ht="79.5" customHeight="1" x14ac:dyDescent="0.35">
      <c r="A13" s="16" t="s">
        <v>983</v>
      </c>
      <c r="B13" s="16" t="s">
        <v>14</v>
      </c>
      <c r="C13" s="18" t="s">
        <v>56</v>
      </c>
      <c r="D13" s="18" t="s">
        <v>16</v>
      </c>
      <c r="E13" s="23" t="s">
        <v>57</v>
      </c>
      <c r="F13" s="20">
        <v>39687</v>
      </c>
      <c r="G13" s="22" t="s">
        <v>18</v>
      </c>
      <c r="H13" s="21" t="s">
        <v>58</v>
      </c>
      <c r="I13" s="16" t="s">
        <v>59</v>
      </c>
      <c r="J13" s="1">
        <v>13500000</v>
      </c>
      <c r="K13" s="3">
        <v>49052304</v>
      </c>
      <c r="L13" s="3">
        <f>+Tabla1[[#This Row],[VALOR INICIAL CONTRATO + IVA]]+Tabla1[[#This Row],[VALOR TOTAL ADICIONES + IVA]]</f>
        <v>62552304</v>
      </c>
      <c r="M13" s="4"/>
      <c r="N13" s="4"/>
      <c r="O13" s="20">
        <v>39687</v>
      </c>
      <c r="P13" s="24" t="s">
        <v>20</v>
      </c>
      <c r="Q13" s="20">
        <v>45291</v>
      </c>
      <c r="R13" s="27" t="s">
        <v>21</v>
      </c>
    </row>
    <row r="14" spans="1:18" ht="79.5" customHeight="1" x14ac:dyDescent="0.35">
      <c r="A14" s="16" t="s">
        <v>983</v>
      </c>
      <c r="B14" s="16" t="s">
        <v>14</v>
      </c>
      <c r="C14" s="18" t="s">
        <v>60</v>
      </c>
      <c r="D14" s="18" t="s">
        <v>16</v>
      </c>
      <c r="E14" s="23" t="s">
        <v>61</v>
      </c>
      <c r="F14" s="20">
        <v>39941</v>
      </c>
      <c r="G14" s="22" t="s">
        <v>18</v>
      </c>
      <c r="H14" s="21" t="s">
        <v>62</v>
      </c>
      <c r="I14" s="22" t="s">
        <v>63</v>
      </c>
      <c r="J14" s="1">
        <v>186192000</v>
      </c>
      <c r="K14" s="3">
        <v>1286847344</v>
      </c>
      <c r="L14" s="3">
        <f>+Tabla1[[#This Row],[VALOR INICIAL CONTRATO + IVA]]+Tabla1[[#This Row],[VALOR TOTAL ADICIONES + IVA]]</f>
        <v>1473039344</v>
      </c>
      <c r="M14" s="4"/>
      <c r="N14" s="4"/>
      <c r="O14" s="20">
        <v>39944</v>
      </c>
      <c r="P14" s="24" t="s">
        <v>20</v>
      </c>
      <c r="Q14" s="20">
        <v>45422</v>
      </c>
      <c r="R14" s="27" t="s">
        <v>21</v>
      </c>
    </row>
    <row r="15" spans="1:18" ht="79.5" customHeight="1" x14ac:dyDescent="0.35">
      <c r="A15" s="16" t="s">
        <v>983</v>
      </c>
      <c r="B15" s="16" t="s">
        <v>14</v>
      </c>
      <c r="C15" s="18" t="s">
        <v>64</v>
      </c>
      <c r="D15" s="18" t="s">
        <v>16</v>
      </c>
      <c r="E15" s="23" t="s">
        <v>65</v>
      </c>
      <c r="F15" s="20">
        <v>44105</v>
      </c>
      <c r="G15" s="22" t="s">
        <v>18</v>
      </c>
      <c r="H15" s="21" t="s">
        <v>66</v>
      </c>
      <c r="I15" s="22" t="s">
        <v>67</v>
      </c>
      <c r="J15" s="1">
        <v>14796000</v>
      </c>
      <c r="K15" s="3">
        <v>48875822</v>
      </c>
      <c r="L15" s="3">
        <f>+Tabla1[[#This Row],[VALOR INICIAL CONTRATO + IVA]]+Tabla1[[#This Row],[VALOR TOTAL ADICIONES + IVA]]</f>
        <v>63671822</v>
      </c>
      <c r="M15" s="4"/>
      <c r="N15" s="4"/>
      <c r="O15" s="20">
        <v>44470</v>
      </c>
      <c r="P15" s="24" t="s">
        <v>20</v>
      </c>
      <c r="Q15" s="24">
        <v>45565</v>
      </c>
      <c r="R15" s="27" t="s">
        <v>21</v>
      </c>
    </row>
    <row r="16" spans="1:18" ht="79.5" customHeight="1" x14ac:dyDescent="0.35">
      <c r="A16" s="16" t="s">
        <v>983</v>
      </c>
      <c r="B16" s="16" t="s">
        <v>14</v>
      </c>
      <c r="C16" s="18" t="s">
        <v>68</v>
      </c>
      <c r="D16" s="18" t="s">
        <v>16</v>
      </c>
      <c r="E16" s="23" t="s">
        <v>69</v>
      </c>
      <c r="F16" s="20">
        <v>40199</v>
      </c>
      <c r="G16" s="22" t="s">
        <v>18</v>
      </c>
      <c r="H16" s="21" t="s">
        <v>992</v>
      </c>
      <c r="I16" s="22" t="s">
        <v>70</v>
      </c>
      <c r="J16" s="1">
        <v>5683440</v>
      </c>
      <c r="K16" s="3">
        <v>6855474</v>
      </c>
      <c r="L16" s="3">
        <f>+Tabla1[[#This Row],[VALOR INICIAL CONTRATO + IVA]]+Tabla1[[#This Row],[VALOR TOTAL ADICIONES + IVA]]</f>
        <v>12538914</v>
      </c>
      <c r="M16" s="4"/>
      <c r="N16" s="4"/>
      <c r="O16" s="20">
        <v>40179</v>
      </c>
      <c r="P16" s="24" t="s">
        <v>20</v>
      </c>
      <c r="Q16" s="24">
        <v>45291</v>
      </c>
      <c r="R16" s="27" t="s">
        <v>21</v>
      </c>
    </row>
    <row r="17" spans="1:18" ht="79.5" customHeight="1" x14ac:dyDescent="0.35">
      <c r="A17" s="16" t="s">
        <v>982</v>
      </c>
      <c r="B17" s="16" t="s">
        <v>30</v>
      </c>
      <c r="C17" s="18" t="s">
        <v>31</v>
      </c>
      <c r="D17" s="18" t="s">
        <v>71</v>
      </c>
      <c r="E17" s="23" t="s">
        <v>72</v>
      </c>
      <c r="F17" s="20">
        <v>40443</v>
      </c>
      <c r="G17" s="22" t="s">
        <v>73</v>
      </c>
      <c r="H17" s="21" t="s">
        <v>74</v>
      </c>
      <c r="I17" s="22" t="s">
        <v>75</v>
      </c>
      <c r="J17" s="25">
        <v>0</v>
      </c>
      <c r="K17" s="3"/>
      <c r="L17" s="3">
        <f>+Tabla1[[#This Row],[VALOR INICIAL CONTRATO + IVA]]+Tabla1[[#This Row],[VALOR TOTAL ADICIONES + IVA]]</f>
        <v>0</v>
      </c>
      <c r="M17" s="4"/>
      <c r="N17" s="4"/>
      <c r="O17" s="20">
        <v>40515</v>
      </c>
      <c r="P17" s="24" t="s">
        <v>20</v>
      </c>
      <c r="Q17" s="24">
        <v>45629</v>
      </c>
      <c r="R17" s="27" t="s">
        <v>21</v>
      </c>
    </row>
    <row r="18" spans="1:18" ht="79.5" customHeight="1" x14ac:dyDescent="0.35">
      <c r="A18" s="16" t="s">
        <v>982</v>
      </c>
      <c r="B18" s="16" t="s">
        <v>30</v>
      </c>
      <c r="C18" s="18" t="s">
        <v>31</v>
      </c>
      <c r="D18" s="18" t="s">
        <v>16</v>
      </c>
      <c r="E18" s="23" t="s">
        <v>76</v>
      </c>
      <c r="F18" s="20">
        <v>40730</v>
      </c>
      <c r="G18" s="22" t="s">
        <v>73</v>
      </c>
      <c r="H18" s="21" t="s">
        <v>77</v>
      </c>
      <c r="I18" s="22" t="s">
        <v>75</v>
      </c>
      <c r="J18" s="25">
        <v>0</v>
      </c>
      <c r="K18" s="3"/>
      <c r="L18" s="3">
        <f>+Tabla1[[#This Row],[VALOR INICIAL CONTRATO + IVA]]+Tabla1[[#This Row],[VALOR TOTAL ADICIONES + IVA]]</f>
        <v>0</v>
      </c>
      <c r="M18" s="4"/>
      <c r="N18" s="4"/>
      <c r="O18" s="20">
        <v>40730</v>
      </c>
      <c r="P18" s="24" t="s">
        <v>20</v>
      </c>
      <c r="Q18" s="24">
        <v>45478</v>
      </c>
      <c r="R18" s="27" t="s">
        <v>21</v>
      </c>
    </row>
    <row r="19" spans="1:18" ht="79.5" customHeight="1" x14ac:dyDescent="0.35">
      <c r="A19" s="16" t="s">
        <v>982</v>
      </c>
      <c r="B19" s="16" t="s">
        <v>30</v>
      </c>
      <c r="C19" s="18" t="s">
        <v>31</v>
      </c>
      <c r="D19" s="18" t="s">
        <v>16</v>
      </c>
      <c r="E19" s="23" t="s">
        <v>78</v>
      </c>
      <c r="F19" s="20">
        <v>40840</v>
      </c>
      <c r="G19" s="22" t="s">
        <v>18</v>
      </c>
      <c r="H19" s="21" t="s">
        <v>79</v>
      </c>
      <c r="I19" s="22" t="s">
        <v>80</v>
      </c>
      <c r="J19" s="1">
        <v>12714250</v>
      </c>
      <c r="K19" s="3">
        <v>169517147</v>
      </c>
      <c r="L19" s="3">
        <f>+Tabla1[[#This Row],[VALOR INICIAL CONTRATO + IVA]]+Tabla1[[#This Row],[VALOR TOTAL ADICIONES + IVA]]</f>
        <v>182231397</v>
      </c>
      <c r="M19" s="4"/>
      <c r="N19" s="4"/>
      <c r="O19" s="20">
        <v>40840</v>
      </c>
      <c r="P19" s="24" t="s">
        <v>20</v>
      </c>
      <c r="Q19" s="24">
        <v>45588</v>
      </c>
      <c r="R19" s="27" t="s">
        <v>21</v>
      </c>
    </row>
    <row r="20" spans="1:18" ht="79.5" customHeight="1" x14ac:dyDescent="0.35">
      <c r="A20" s="16" t="s">
        <v>983</v>
      </c>
      <c r="B20" s="16" t="s">
        <v>14</v>
      </c>
      <c r="C20" s="18" t="s">
        <v>81</v>
      </c>
      <c r="D20" s="18" t="s">
        <v>16</v>
      </c>
      <c r="E20" s="23" t="s">
        <v>82</v>
      </c>
      <c r="F20" s="20">
        <v>40878</v>
      </c>
      <c r="G20" s="22" t="s">
        <v>18</v>
      </c>
      <c r="H20" s="21" t="s">
        <v>83</v>
      </c>
      <c r="I20" s="22" t="s">
        <v>84</v>
      </c>
      <c r="J20" s="1">
        <v>226808451</v>
      </c>
      <c r="K20" s="3">
        <v>1720549870</v>
      </c>
      <c r="L20" s="3">
        <f>+Tabla1[[#This Row],[VALOR INICIAL CONTRATO + IVA]]+Tabla1[[#This Row],[VALOR TOTAL ADICIONES + IVA]]</f>
        <v>1947358321</v>
      </c>
      <c r="M20" s="4"/>
      <c r="N20" s="4">
        <v>2925</v>
      </c>
      <c r="O20" s="20">
        <v>40878</v>
      </c>
      <c r="P20" s="24" t="s">
        <v>20</v>
      </c>
      <c r="Q20" s="24">
        <v>45627</v>
      </c>
      <c r="R20" s="27" t="s">
        <v>21</v>
      </c>
    </row>
    <row r="21" spans="1:18" ht="79.5" customHeight="1" x14ac:dyDescent="0.35">
      <c r="A21" s="16" t="s">
        <v>982</v>
      </c>
      <c r="B21" s="16" t="s">
        <v>30</v>
      </c>
      <c r="C21" s="18" t="s">
        <v>31</v>
      </c>
      <c r="D21" s="18" t="s">
        <v>16</v>
      </c>
      <c r="E21" s="23" t="s">
        <v>85</v>
      </c>
      <c r="F21" s="20">
        <v>41142</v>
      </c>
      <c r="G21" s="22" t="s">
        <v>18</v>
      </c>
      <c r="H21" s="21" t="s">
        <v>86</v>
      </c>
      <c r="I21" s="22" t="s">
        <v>87</v>
      </c>
      <c r="J21" s="1">
        <v>184800000</v>
      </c>
      <c r="K21" s="3">
        <v>3341404059</v>
      </c>
      <c r="L21" s="3">
        <f>+Tabla1[[#This Row],[VALOR INICIAL CONTRATO + IVA]]+Tabla1[[#This Row],[VALOR TOTAL ADICIONES + IVA]]</f>
        <v>3526204059</v>
      </c>
      <c r="M21" s="4"/>
      <c r="N21" s="4"/>
      <c r="O21" s="20">
        <v>41183</v>
      </c>
      <c r="P21" s="20" t="s">
        <v>20</v>
      </c>
      <c r="Q21" s="24">
        <v>45565</v>
      </c>
      <c r="R21" s="27" t="s">
        <v>21</v>
      </c>
    </row>
    <row r="22" spans="1:18" ht="79.5" customHeight="1" x14ac:dyDescent="0.35">
      <c r="A22" s="16" t="s">
        <v>983</v>
      </c>
      <c r="B22" s="16" t="s">
        <v>14</v>
      </c>
      <c r="C22" s="18" t="s">
        <v>88</v>
      </c>
      <c r="D22" s="18" t="s">
        <v>16</v>
      </c>
      <c r="E22" s="23" t="s">
        <v>89</v>
      </c>
      <c r="F22" s="20">
        <v>41247</v>
      </c>
      <c r="G22" s="22" t="s">
        <v>18</v>
      </c>
      <c r="H22" s="26" t="s">
        <v>90</v>
      </c>
      <c r="I22" s="46" t="s">
        <v>91</v>
      </c>
      <c r="J22" s="1">
        <v>738111980</v>
      </c>
      <c r="K22" s="3">
        <v>1173826941</v>
      </c>
      <c r="L22" s="3">
        <f>+Tabla1[[#This Row],[VALOR INICIAL CONTRATO + IVA]]+Tabla1[[#This Row],[VALOR TOTAL ADICIONES + IVA]]</f>
        <v>1911938921</v>
      </c>
      <c r="M22" s="4"/>
      <c r="N22" s="4"/>
      <c r="O22" s="20">
        <v>41247</v>
      </c>
      <c r="P22" s="20" t="s">
        <v>20</v>
      </c>
      <c r="Q22" s="24">
        <v>45630</v>
      </c>
      <c r="R22" s="27" t="s">
        <v>21</v>
      </c>
    </row>
    <row r="23" spans="1:18" ht="86.5" customHeight="1" x14ac:dyDescent="0.35">
      <c r="A23" s="16" t="s">
        <v>983</v>
      </c>
      <c r="B23" s="16" t="s">
        <v>14</v>
      </c>
      <c r="C23" s="18" t="s">
        <v>92</v>
      </c>
      <c r="D23" s="18" t="s">
        <v>16</v>
      </c>
      <c r="E23" s="23" t="s">
        <v>93</v>
      </c>
      <c r="F23" s="20">
        <v>41426</v>
      </c>
      <c r="G23" s="22" t="s">
        <v>18</v>
      </c>
      <c r="H23" s="21" t="s">
        <v>94</v>
      </c>
      <c r="I23" s="22" t="s">
        <v>95</v>
      </c>
      <c r="J23" s="1">
        <v>348355740</v>
      </c>
      <c r="K23" s="3"/>
      <c r="L23" s="3">
        <f>+Tabla1[[#This Row],[VALOR INICIAL CONTRATO + IVA]]+Tabla1[[#This Row],[VALOR TOTAL ADICIONES + IVA]]</f>
        <v>348355740</v>
      </c>
      <c r="M23" s="4"/>
      <c r="N23" s="4"/>
      <c r="O23" s="20">
        <v>41426</v>
      </c>
      <c r="P23" s="24" t="s">
        <v>20</v>
      </c>
      <c r="Q23" s="24">
        <v>45443</v>
      </c>
      <c r="R23" s="27" t="s">
        <v>21</v>
      </c>
    </row>
    <row r="24" spans="1:18" ht="79.5" customHeight="1" x14ac:dyDescent="0.35">
      <c r="A24" s="16" t="s">
        <v>983</v>
      </c>
      <c r="B24" s="16" t="s">
        <v>14</v>
      </c>
      <c r="C24" s="18" t="s">
        <v>96</v>
      </c>
      <c r="D24" s="18" t="s">
        <v>16</v>
      </c>
      <c r="E24" s="23" t="s">
        <v>97</v>
      </c>
      <c r="F24" s="20">
        <v>41439</v>
      </c>
      <c r="G24" s="22" t="s">
        <v>18</v>
      </c>
      <c r="H24" s="21" t="s">
        <v>98</v>
      </c>
      <c r="I24" s="22" t="s">
        <v>99</v>
      </c>
      <c r="J24" s="1">
        <v>410550396</v>
      </c>
      <c r="K24" s="3">
        <v>109668035</v>
      </c>
      <c r="L24" s="3">
        <f>+Tabla1[[#This Row],[VALOR INICIAL CONTRATO + IVA]]+Tabla1[[#This Row],[VALOR TOTAL ADICIONES + IVA]]</f>
        <v>520218431</v>
      </c>
      <c r="M24" s="4"/>
      <c r="N24" s="4"/>
      <c r="O24" s="20">
        <v>41439</v>
      </c>
      <c r="P24" s="24" t="s">
        <v>20</v>
      </c>
      <c r="Q24" s="24">
        <v>45444</v>
      </c>
      <c r="R24" s="27" t="s">
        <v>21</v>
      </c>
    </row>
    <row r="25" spans="1:18" ht="79.5" customHeight="1" x14ac:dyDescent="0.35">
      <c r="A25" s="16" t="s">
        <v>983</v>
      </c>
      <c r="B25" s="16" t="s">
        <v>14</v>
      </c>
      <c r="C25" s="18" t="s">
        <v>100</v>
      </c>
      <c r="D25" s="18" t="s">
        <v>16</v>
      </c>
      <c r="E25" s="23" t="s">
        <v>101</v>
      </c>
      <c r="F25" s="20">
        <v>41501</v>
      </c>
      <c r="G25" s="22" t="s">
        <v>18</v>
      </c>
      <c r="H25" s="21" t="s">
        <v>102</v>
      </c>
      <c r="I25" s="22" t="s">
        <v>103</v>
      </c>
      <c r="J25" s="1">
        <v>30624000</v>
      </c>
      <c r="K25" s="3">
        <v>394705543</v>
      </c>
      <c r="L25" s="3">
        <f>+Tabla1[[#This Row],[VALOR INICIAL CONTRATO + IVA]]+Tabla1[[#This Row],[VALOR TOTAL ADICIONES + IVA]]</f>
        <v>425329543</v>
      </c>
      <c r="M25" s="4"/>
      <c r="N25" s="4"/>
      <c r="O25" s="20">
        <v>41501</v>
      </c>
      <c r="P25" s="24" t="s">
        <v>20</v>
      </c>
      <c r="Q25" s="24">
        <v>45518</v>
      </c>
      <c r="R25" s="27" t="s">
        <v>21</v>
      </c>
    </row>
    <row r="26" spans="1:18" ht="79.5" customHeight="1" x14ac:dyDescent="0.35">
      <c r="A26" s="16" t="s">
        <v>983</v>
      </c>
      <c r="B26" s="16" t="s">
        <v>14</v>
      </c>
      <c r="C26" s="18" t="s">
        <v>104</v>
      </c>
      <c r="D26" s="18" t="s">
        <v>16</v>
      </c>
      <c r="E26" s="19" t="s">
        <v>105</v>
      </c>
      <c r="F26" s="20">
        <v>42934</v>
      </c>
      <c r="G26" s="22" t="s">
        <v>18</v>
      </c>
      <c r="H26" s="26" t="s">
        <v>106</v>
      </c>
      <c r="I26" s="46" t="s">
        <v>107</v>
      </c>
      <c r="J26" s="1">
        <v>345126768</v>
      </c>
      <c r="K26" s="3"/>
      <c r="L26" s="3">
        <f>+Tabla1[[#This Row],[VALOR INICIAL CONTRATO + IVA]]+Tabla1[[#This Row],[VALOR TOTAL ADICIONES + IVA]]</f>
        <v>345126768</v>
      </c>
      <c r="M26" s="4"/>
      <c r="N26" s="4"/>
      <c r="O26" s="20">
        <v>42917</v>
      </c>
      <c r="P26" s="24" t="s">
        <v>20</v>
      </c>
      <c r="Q26" s="24">
        <v>45505</v>
      </c>
      <c r="R26" s="27" t="s">
        <v>21</v>
      </c>
    </row>
    <row r="27" spans="1:18" ht="79.5" customHeight="1" x14ac:dyDescent="0.35">
      <c r="A27" s="16" t="s">
        <v>983</v>
      </c>
      <c r="B27" s="16" t="s">
        <v>14</v>
      </c>
      <c r="C27" s="5" t="s">
        <v>108</v>
      </c>
      <c r="D27" s="18" t="s">
        <v>16</v>
      </c>
      <c r="E27" s="23" t="s">
        <v>109</v>
      </c>
      <c r="F27" s="20">
        <v>42979</v>
      </c>
      <c r="G27" s="22" t="s">
        <v>18</v>
      </c>
      <c r="H27" s="26" t="s">
        <v>110</v>
      </c>
      <c r="I27" s="16" t="s">
        <v>111</v>
      </c>
      <c r="J27" s="1">
        <v>1785149.37</v>
      </c>
      <c r="K27" s="3">
        <v>138174193</v>
      </c>
      <c r="L27" s="3">
        <f>+Tabla1[[#This Row],[VALOR INICIAL CONTRATO + IVA]]+Tabla1[[#This Row],[VALOR TOTAL ADICIONES + IVA]]</f>
        <v>139959342.37</v>
      </c>
      <c r="M27" s="4"/>
      <c r="N27" s="4"/>
      <c r="O27" s="20">
        <v>42979</v>
      </c>
      <c r="P27" s="24" t="s">
        <v>20</v>
      </c>
      <c r="Q27" s="24">
        <v>45535</v>
      </c>
      <c r="R27" s="27" t="s">
        <v>21</v>
      </c>
    </row>
    <row r="28" spans="1:18" ht="79.5" customHeight="1" x14ac:dyDescent="0.35">
      <c r="A28" s="16" t="s">
        <v>982</v>
      </c>
      <c r="B28" s="16" t="s">
        <v>112</v>
      </c>
      <c r="C28" s="17" t="s">
        <v>837</v>
      </c>
      <c r="D28" s="18" t="s">
        <v>16</v>
      </c>
      <c r="E28" s="32" t="s">
        <v>113</v>
      </c>
      <c r="F28" s="20">
        <v>42802</v>
      </c>
      <c r="G28" s="16" t="s">
        <v>73</v>
      </c>
      <c r="H28" s="26" t="s">
        <v>114</v>
      </c>
      <c r="I28" s="16" t="s">
        <v>115</v>
      </c>
      <c r="J28" s="1">
        <v>180000000</v>
      </c>
      <c r="K28" s="3">
        <v>2421556152</v>
      </c>
      <c r="L28" s="3">
        <f>+Tabla1[[#This Row],[VALOR INICIAL CONTRATO + IVA]]+Tabla1[[#This Row],[VALOR TOTAL ADICIONES + IVA]]</f>
        <v>2601556152</v>
      </c>
      <c r="M28" s="4">
        <v>270</v>
      </c>
      <c r="N28" s="4">
        <v>2191</v>
      </c>
      <c r="O28" s="31">
        <v>42830</v>
      </c>
      <c r="P28" s="31">
        <v>43100</v>
      </c>
      <c r="Q28" s="31">
        <v>45291</v>
      </c>
      <c r="R28" s="27" t="s">
        <v>21</v>
      </c>
    </row>
    <row r="29" spans="1:18" ht="79.5" customHeight="1" x14ac:dyDescent="0.35">
      <c r="A29" s="16" t="s">
        <v>982</v>
      </c>
      <c r="B29" s="16" t="s">
        <v>30</v>
      </c>
      <c r="C29" s="18" t="s">
        <v>31</v>
      </c>
      <c r="D29" s="18" t="s">
        <v>16</v>
      </c>
      <c r="E29" s="23" t="s">
        <v>116</v>
      </c>
      <c r="F29" s="20">
        <v>43228</v>
      </c>
      <c r="G29" s="22" t="s">
        <v>18</v>
      </c>
      <c r="H29" s="21" t="s">
        <v>117</v>
      </c>
      <c r="I29" s="22" t="s">
        <v>118</v>
      </c>
      <c r="J29" s="1">
        <v>6977208000</v>
      </c>
      <c r="K29" s="3"/>
      <c r="L29" s="3">
        <f>+Tabla1[[#This Row],[VALOR INICIAL CONTRATO + IVA]]+Tabla1[[#This Row],[VALOR TOTAL ADICIONES + IVA]]</f>
        <v>6977208000</v>
      </c>
      <c r="M29" s="4">
        <v>2563</v>
      </c>
      <c r="N29" s="4"/>
      <c r="O29" s="20">
        <v>43242</v>
      </c>
      <c r="P29" s="24">
        <v>45805</v>
      </c>
      <c r="Q29" s="24"/>
      <c r="R29" s="27" t="s">
        <v>21</v>
      </c>
    </row>
    <row r="30" spans="1:18" ht="79.5" customHeight="1" x14ac:dyDescent="0.35">
      <c r="A30" s="16" t="s">
        <v>982</v>
      </c>
      <c r="B30" s="16" t="s">
        <v>30</v>
      </c>
      <c r="C30" s="18" t="s">
        <v>31</v>
      </c>
      <c r="D30" s="17" t="s">
        <v>119</v>
      </c>
      <c r="E30" s="23" t="s">
        <v>120</v>
      </c>
      <c r="F30" s="20">
        <v>43259</v>
      </c>
      <c r="G30" s="22" t="s">
        <v>73</v>
      </c>
      <c r="H30" s="21" t="s">
        <v>121</v>
      </c>
      <c r="I30" s="22" t="s">
        <v>122</v>
      </c>
      <c r="J30" s="1">
        <v>0</v>
      </c>
      <c r="K30" s="3"/>
      <c r="L30" s="3">
        <f>+Tabla1[[#This Row],[VALOR INICIAL CONTRATO + IVA]]+Tabla1[[#This Row],[VALOR TOTAL ADICIONES + IVA]]</f>
        <v>0</v>
      </c>
      <c r="M30" s="4">
        <v>789</v>
      </c>
      <c r="N30" s="4">
        <v>1217</v>
      </c>
      <c r="O30" s="20">
        <v>43285</v>
      </c>
      <c r="P30" s="24">
        <v>44074</v>
      </c>
      <c r="Q30" s="24">
        <v>45291</v>
      </c>
      <c r="R30" s="27" t="s">
        <v>21</v>
      </c>
    </row>
    <row r="31" spans="1:18" ht="79.5" customHeight="1" x14ac:dyDescent="0.35">
      <c r="A31" s="16" t="s">
        <v>982</v>
      </c>
      <c r="B31" s="16" t="s">
        <v>30</v>
      </c>
      <c r="C31" s="18" t="s">
        <v>123</v>
      </c>
      <c r="D31" s="17" t="s">
        <v>119</v>
      </c>
      <c r="E31" s="23" t="s">
        <v>124</v>
      </c>
      <c r="F31" s="20">
        <v>43507</v>
      </c>
      <c r="G31" s="22" t="s">
        <v>125</v>
      </c>
      <c r="H31" s="21" t="s">
        <v>126</v>
      </c>
      <c r="I31" s="16" t="s">
        <v>127</v>
      </c>
      <c r="J31" s="1">
        <v>1780930982</v>
      </c>
      <c r="K31" s="3">
        <v>2713627025</v>
      </c>
      <c r="L31" s="3">
        <f>+Tabla1[[#This Row],[VALOR INICIAL CONTRATO + IVA]]+Tabla1[[#This Row],[VALOR TOTAL ADICIONES + IVA]]</f>
        <v>4494558007</v>
      </c>
      <c r="M31" s="4">
        <v>770</v>
      </c>
      <c r="N31" s="4">
        <v>1096</v>
      </c>
      <c r="O31" s="20">
        <v>43516</v>
      </c>
      <c r="P31" s="24">
        <v>44286</v>
      </c>
      <c r="Q31" s="24">
        <v>45382</v>
      </c>
      <c r="R31" s="27" t="s">
        <v>21</v>
      </c>
    </row>
    <row r="32" spans="1:18" ht="79.5" customHeight="1" x14ac:dyDescent="0.35">
      <c r="A32" s="16" t="s">
        <v>982</v>
      </c>
      <c r="B32" s="16" t="s">
        <v>128</v>
      </c>
      <c r="C32" s="17" t="s">
        <v>263</v>
      </c>
      <c r="D32" s="17" t="s">
        <v>16</v>
      </c>
      <c r="E32" s="23" t="s">
        <v>129</v>
      </c>
      <c r="F32" s="20">
        <v>43622</v>
      </c>
      <c r="G32" s="22" t="s">
        <v>130</v>
      </c>
      <c r="H32" s="21" t="s">
        <v>131</v>
      </c>
      <c r="I32" s="22" t="s">
        <v>132</v>
      </c>
      <c r="J32" s="1">
        <v>1351636003</v>
      </c>
      <c r="K32" s="3">
        <v>300000000</v>
      </c>
      <c r="L32" s="3">
        <f>+Tabla1[[#This Row],[VALOR INICIAL CONTRATO + IVA]]+Tabla1[[#This Row],[VALOR TOTAL ADICIONES + IVA]]</f>
        <v>1651636003</v>
      </c>
      <c r="M32" s="4">
        <v>1096</v>
      </c>
      <c r="N32" s="4">
        <v>853</v>
      </c>
      <c r="O32" s="20">
        <v>43647</v>
      </c>
      <c r="P32" s="24">
        <v>44743</v>
      </c>
      <c r="Q32" s="24">
        <v>45596</v>
      </c>
      <c r="R32" s="27" t="s">
        <v>21</v>
      </c>
    </row>
    <row r="33" spans="1:18" ht="79.5" customHeight="1" x14ac:dyDescent="0.35">
      <c r="A33" s="16" t="s">
        <v>982</v>
      </c>
      <c r="B33" s="16" t="s">
        <v>112</v>
      </c>
      <c r="C33" s="17" t="s">
        <v>375</v>
      </c>
      <c r="D33" s="18" t="s">
        <v>16</v>
      </c>
      <c r="E33" s="23" t="s">
        <v>133</v>
      </c>
      <c r="F33" s="20">
        <v>43714</v>
      </c>
      <c r="G33" s="22" t="s">
        <v>73</v>
      </c>
      <c r="H33" s="21" t="s">
        <v>134</v>
      </c>
      <c r="I33" s="22" t="s">
        <v>135</v>
      </c>
      <c r="J33" s="1">
        <v>502400000</v>
      </c>
      <c r="K33" s="3">
        <v>1858206164</v>
      </c>
      <c r="L33" s="3">
        <f>+Tabla1[[#This Row],[VALOR INICIAL CONTRATO + IVA]]+Tabla1[[#This Row],[VALOR TOTAL ADICIONES + IVA]]</f>
        <v>2360606164</v>
      </c>
      <c r="M33" s="4">
        <v>782</v>
      </c>
      <c r="N33" s="4">
        <v>1096</v>
      </c>
      <c r="O33" s="20">
        <v>43718</v>
      </c>
      <c r="P33" s="24">
        <v>44500</v>
      </c>
      <c r="Q33" s="24">
        <v>45596</v>
      </c>
      <c r="R33" s="27" t="s">
        <v>21</v>
      </c>
    </row>
    <row r="34" spans="1:18" ht="79.5" customHeight="1" x14ac:dyDescent="0.35">
      <c r="A34" s="16" t="s">
        <v>982</v>
      </c>
      <c r="B34" s="16" t="s">
        <v>30</v>
      </c>
      <c r="C34" s="18" t="s">
        <v>31</v>
      </c>
      <c r="D34" s="18" t="s">
        <v>16</v>
      </c>
      <c r="E34" s="23" t="s">
        <v>136</v>
      </c>
      <c r="F34" s="20">
        <v>43767</v>
      </c>
      <c r="G34" s="22" t="s">
        <v>73</v>
      </c>
      <c r="H34" s="21" t="s">
        <v>137</v>
      </c>
      <c r="I34" s="22" t="s">
        <v>138</v>
      </c>
      <c r="J34" s="1">
        <v>296169774</v>
      </c>
      <c r="K34" s="3"/>
      <c r="L34" s="3">
        <f>+Tabla1[[#This Row],[VALOR INICIAL CONTRATO + IVA]]+Tabla1[[#This Row],[VALOR TOTAL ADICIONES + IVA]]</f>
        <v>296169774</v>
      </c>
      <c r="M34" s="4">
        <v>1826</v>
      </c>
      <c r="N34" s="4"/>
      <c r="O34" s="20">
        <v>43769</v>
      </c>
      <c r="P34" s="24">
        <v>45595</v>
      </c>
      <c r="Q34" s="24"/>
      <c r="R34" s="27" t="s">
        <v>21</v>
      </c>
    </row>
    <row r="35" spans="1:18" ht="79.5" customHeight="1" x14ac:dyDescent="0.35">
      <c r="A35" s="16" t="s">
        <v>982</v>
      </c>
      <c r="B35" s="16" t="s">
        <v>139</v>
      </c>
      <c r="C35" s="17" t="s">
        <v>823</v>
      </c>
      <c r="D35" s="17" t="s">
        <v>16</v>
      </c>
      <c r="E35" s="32" t="s">
        <v>140</v>
      </c>
      <c r="F35" s="20">
        <v>43801</v>
      </c>
      <c r="G35" s="16" t="s">
        <v>73</v>
      </c>
      <c r="H35" s="26" t="s">
        <v>141</v>
      </c>
      <c r="I35" s="16" t="s">
        <v>142</v>
      </c>
      <c r="J35" s="1">
        <v>1516204795</v>
      </c>
      <c r="K35" s="3">
        <v>1071000000</v>
      </c>
      <c r="L35" s="3">
        <f>+Tabla1[[#This Row],[VALOR INICIAL CONTRATO + IVA]]+Tabla1[[#This Row],[VALOR TOTAL ADICIONES + IVA]]</f>
        <v>2587204795</v>
      </c>
      <c r="M35" s="4">
        <v>760</v>
      </c>
      <c r="N35" s="4">
        <v>974</v>
      </c>
      <c r="O35" s="31">
        <v>43801</v>
      </c>
      <c r="P35" s="31">
        <v>44561</v>
      </c>
      <c r="Q35" s="31">
        <v>45535</v>
      </c>
      <c r="R35" s="27" t="s">
        <v>21</v>
      </c>
    </row>
    <row r="36" spans="1:18" ht="79.5" customHeight="1" x14ac:dyDescent="0.35">
      <c r="A36" s="16" t="s">
        <v>982</v>
      </c>
      <c r="B36" s="16" t="s">
        <v>128</v>
      </c>
      <c r="C36" s="17" t="s">
        <v>263</v>
      </c>
      <c r="D36" s="17" t="s">
        <v>119</v>
      </c>
      <c r="E36" s="23" t="s">
        <v>143</v>
      </c>
      <c r="F36" s="20">
        <v>43963</v>
      </c>
      <c r="G36" s="22" t="s">
        <v>73</v>
      </c>
      <c r="H36" s="21" t="s">
        <v>144</v>
      </c>
      <c r="I36" s="16" t="s">
        <v>145</v>
      </c>
      <c r="J36" s="1">
        <v>1297348074</v>
      </c>
      <c r="K36" s="3">
        <v>812368368</v>
      </c>
      <c r="L36" s="3">
        <f>+Tabla1[[#This Row],[VALOR INICIAL CONTRATO + IVA]]+Tabla1[[#This Row],[VALOR TOTAL ADICIONES + IVA]]</f>
        <v>2109716442</v>
      </c>
      <c r="M36" s="4">
        <v>1248</v>
      </c>
      <c r="N36" s="4">
        <v>182</v>
      </c>
      <c r="O36" s="20">
        <v>43978</v>
      </c>
      <c r="P36" s="24">
        <v>45226</v>
      </c>
      <c r="Q36" s="24">
        <v>45408</v>
      </c>
      <c r="R36" s="27" t="s">
        <v>21</v>
      </c>
    </row>
    <row r="37" spans="1:18" ht="79.5" customHeight="1" x14ac:dyDescent="0.35">
      <c r="A37" s="16" t="s">
        <v>982</v>
      </c>
      <c r="B37" s="16" t="s">
        <v>139</v>
      </c>
      <c r="C37" s="18" t="s">
        <v>979</v>
      </c>
      <c r="D37" s="18" t="s">
        <v>71</v>
      </c>
      <c r="E37" s="23" t="s">
        <v>146</v>
      </c>
      <c r="F37" s="20">
        <v>43979</v>
      </c>
      <c r="G37" s="22" t="s">
        <v>73</v>
      </c>
      <c r="H37" s="21" t="s">
        <v>147</v>
      </c>
      <c r="I37" s="22" t="s">
        <v>148</v>
      </c>
      <c r="J37" s="1">
        <v>313196000</v>
      </c>
      <c r="K37" s="3">
        <v>307567400</v>
      </c>
      <c r="L37" s="3">
        <f>+Tabla1[[#This Row],[VALOR INICIAL CONTRATO + IVA]]+Tabla1[[#This Row],[VALOR TOTAL ADICIONES + IVA]]</f>
        <v>620763400</v>
      </c>
      <c r="M37" s="4">
        <v>1097</v>
      </c>
      <c r="N37" s="4">
        <v>884</v>
      </c>
      <c r="O37" s="20">
        <v>43980</v>
      </c>
      <c r="P37" s="24">
        <v>45077</v>
      </c>
      <c r="Q37" s="24">
        <v>45961</v>
      </c>
      <c r="R37" s="27" t="s">
        <v>21</v>
      </c>
    </row>
    <row r="38" spans="1:18" ht="79.5" customHeight="1" x14ac:dyDescent="0.35">
      <c r="A38" s="16" t="s">
        <v>982</v>
      </c>
      <c r="B38" s="16" t="s">
        <v>128</v>
      </c>
      <c r="C38" s="17" t="s">
        <v>263</v>
      </c>
      <c r="D38" s="17" t="s">
        <v>119</v>
      </c>
      <c r="E38" s="23" t="s">
        <v>149</v>
      </c>
      <c r="F38" s="20">
        <v>44014</v>
      </c>
      <c r="G38" s="22" t="s">
        <v>73</v>
      </c>
      <c r="H38" s="21" t="s">
        <v>150</v>
      </c>
      <c r="I38" s="22" t="s">
        <v>151</v>
      </c>
      <c r="J38" s="1">
        <v>6147846314</v>
      </c>
      <c r="K38" s="3">
        <v>4663509882</v>
      </c>
      <c r="L38" s="3">
        <f>+Tabla1[[#This Row],[VALOR INICIAL CONTRATO + IVA]]+Tabla1[[#This Row],[VALOR TOTAL ADICIONES + IVA]]</f>
        <v>10811356196</v>
      </c>
      <c r="M38" s="4">
        <v>1239</v>
      </c>
      <c r="N38" s="4">
        <v>731</v>
      </c>
      <c r="O38" s="20">
        <v>44021</v>
      </c>
      <c r="P38" s="24">
        <v>45260</v>
      </c>
      <c r="Q38" s="24">
        <v>45991</v>
      </c>
      <c r="R38" s="27" t="s">
        <v>21</v>
      </c>
    </row>
    <row r="39" spans="1:18" ht="79.5" customHeight="1" x14ac:dyDescent="0.35">
      <c r="A39" s="16" t="s">
        <v>982</v>
      </c>
      <c r="B39" s="16" t="s">
        <v>152</v>
      </c>
      <c r="C39" s="18" t="s">
        <v>584</v>
      </c>
      <c r="D39" s="18" t="s">
        <v>16</v>
      </c>
      <c r="E39" s="23" t="s">
        <v>153</v>
      </c>
      <c r="F39" s="20">
        <v>44043</v>
      </c>
      <c r="G39" s="22" t="s">
        <v>73</v>
      </c>
      <c r="H39" s="21" t="s">
        <v>154</v>
      </c>
      <c r="I39" s="22" t="s">
        <v>155</v>
      </c>
      <c r="J39" s="1">
        <v>2247789629</v>
      </c>
      <c r="K39" s="3">
        <v>416918880</v>
      </c>
      <c r="L39" s="3">
        <f>+Tabla1[[#This Row],[VALOR INICIAL CONTRATO + IVA]]+Tabla1[[#This Row],[VALOR TOTAL ADICIONES + IVA]]</f>
        <v>2664708509</v>
      </c>
      <c r="M39" s="4">
        <v>1094</v>
      </c>
      <c r="N39" s="4">
        <v>184</v>
      </c>
      <c r="O39" s="20">
        <v>44044</v>
      </c>
      <c r="P39" s="24">
        <v>45138</v>
      </c>
      <c r="Q39" s="24">
        <v>45322</v>
      </c>
      <c r="R39" s="27" t="s">
        <v>21</v>
      </c>
    </row>
    <row r="40" spans="1:18" ht="79.5" customHeight="1" x14ac:dyDescent="0.35">
      <c r="A40" s="16" t="s">
        <v>982</v>
      </c>
      <c r="B40" s="16" t="s">
        <v>152</v>
      </c>
      <c r="C40" s="18" t="s">
        <v>584</v>
      </c>
      <c r="D40" s="18" t="s">
        <v>71</v>
      </c>
      <c r="E40" s="23" t="s">
        <v>156</v>
      </c>
      <c r="F40" s="20">
        <v>44070</v>
      </c>
      <c r="G40" s="22" t="s">
        <v>73</v>
      </c>
      <c r="H40" s="21" t="s">
        <v>993</v>
      </c>
      <c r="I40" s="22" t="s">
        <v>157</v>
      </c>
      <c r="J40" s="1">
        <v>5704721227</v>
      </c>
      <c r="K40" s="3">
        <v>963900000</v>
      </c>
      <c r="L40" s="3">
        <f>+Tabla1[[#This Row],[VALOR INICIAL CONTRATO + IVA]]+Tabla1[[#This Row],[VALOR TOTAL ADICIONES + IVA]]</f>
        <v>6668621227</v>
      </c>
      <c r="M40" s="4">
        <v>1096</v>
      </c>
      <c r="N40" s="4">
        <v>181</v>
      </c>
      <c r="O40" s="20">
        <v>44074</v>
      </c>
      <c r="P40" s="24">
        <v>45170</v>
      </c>
      <c r="Q40" s="24">
        <v>45351</v>
      </c>
      <c r="R40" s="27" t="s">
        <v>21</v>
      </c>
    </row>
    <row r="41" spans="1:18" ht="79.5" customHeight="1" x14ac:dyDescent="0.35">
      <c r="A41" s="16" t="s">
        <v>982</v>
      </c>
      <c r="B41" s="16" t="s">
        <v>14</v>
      </c>
      <c r="C41" s="18" t="s">
        <v>275</v>
      </c>
      <c r="D41" s="17" t="s">
        <v>119</v>
      </c>
      <c r="E41" s="23" t="s">
        <v>158</v>
      </c>
      <c r="F41" s="20">
        <v>44083</v>
      </c>
      <c r="G41" s="22" t="s">
        <v>159</v>
      </c>
      <c r="H41" s="21" t="s">
        <v>160</v>
      </c>
      <c r="I41" s="22" t="s">
        <v>161</v>
      </c>
      <c r="J41" s="1">
        <v>11270832898</v>
      </c>
      <c r="K41" s="3">
        <v>6851357252</v>
      </c>
      <c r="L41" s="3">
        <f>+Tabla1[[#This Row],[VALOR INICIAL CONTRATO + IVA]]+Tabla1[[#This Row],[VALOR TOTAL ADICIONES + IVA]]</f>
        <v>18122190150</v>
      </c>
      <c r="M41" s="4">
        <v>1094</v>
      </c>
      <c r="N41" s="4">
        <v>396</v>
      </c>
      <c r="O41" s="20">
        <v>44105</v>
      </c>
      <c r="P41" s="24">
        <v>45199</v>
      </c>
      <c r="Q41" s="24">
        <v>45595</v>
      </c>
      <c r="R41" s="27" t="s">
        <v>21</v>
      </c>
    </row>
    <row r="42" spans="1:18" ht="79.5" customHeight="1" x14ac:dyDescent="0.35">
      <c r="A42" s="16" t="s">
        <v>982</v>
      </c>
      <c r="B42" s="16" t="s">
        <v>128</v>
      </c>
      <c r="C42" s="17" t="s">
        <v>263</v>
      </c>
      <c r="D42" s="18" t="s">
        <v>71</v>
      </c>
      <c r="E42" s="32" t="s">
        <v>162</v>
      </c>
      <c r="F42" s="20">
        <v>44098</v>
      </c>
      <c r="G42" s="22" t="s">
        <v>73</v>
      </c>
      <c r="H42" s="21" t="s">
        <v>163</v>
      </c>
      <c r="I42" s="22" t="s">
        <v>164</v>
      </c>
      <c r="J42" s="1">
        <v>478805544</v>
      </c>
      <c r="K42" s="3">
        <v>478805544</v>
      </c>
      <c r="L42" s="3">
        <f>+Tabla1[[#This Row],[VALOR INICIAL CONTRATO + IVA]]+Tabla1[[#This Row],[VALOR TOTAL ADICIONES + IVA]]</f>
        <v>957611088</v>
      </c>
      <c r="M42" s="4">
        <v>730</v>
      </c>
      <c r="N42" s="4">
        <v>731</v>
      </c>
      <c r="O42" s="31">
        <v>44102</v>
      </c>
      <c r="P42" s="31">
        <v>44832</v>
      </c>
      <c r="Q42" s="31">
        <v>45563</v>
      </c>
      <c r="R42" s="27" t="s">
        <v>21</v>
      </c>
    </row>
    <row r="43" spans="1:18" ht="79.5" customHeight="1" x14ac:dyDescent="0.35">
      <c r="A43" s="16" t="s">
        <v>982</v>
      </c>
      <c r="B43" s="16" t="s">
        <v>139</v>
      </c>
      <c r="C43" s="17" t="s">
        <v>823</v>
      </c>
      <c r="D43" s="18" t="s">
        <v>71</v>
      </c>
      <c r="E43" s="32" t="s">
        <v>165</v>
      </c>
      <c r="F43" s="20">
        <v>44195</v>
      </c>
      <c r="G43" s="16" t="s">
        <v>73</v>
      </c>
      <c r="H43" s="26" t="s">
        <v>166</v>
      </c>
      <c r="I43" s="16" t="s">
        <v>167</v>
      </c>
      <c r="J43" s="1">
        <v>108000000</v>
      </c>
      <c r="K43" s="3">
        <v>87206652</v>
      </c>
      <c r="L43" s="3">
        <f>+Tabla1[[#This Row],[VALOR INICIAL CONTRATO + IVA]]+Tabla1[[#This Row],[VALOR TOTAL ADICIONES + IVA]]</f>
        <v>195206652</v>
      </c>
      <c r="M43" s="4">
        <v>361</v>
      </c>
      <c r="N43" s="4">
        <v>730</v>
      </c>
      <c r="O43" s="31">
        <v>44200</v>
      </c>
      <c r="P43" s="31">
        <v>44561</v>
      </c>
      <c r="Q43" s="31">
        <v>45291</v>
      </c>
      <c r="R43" s="27" t="s">
        <v>21</v>
      </c>
    </row>
    <row r="44" spans="1:18" ht="79.5" customHeight="1" x14ac:dyDescent="0.35">
      <c r="A44" s="16" t="s">
        <v>982</v>
      </c>
      <c r="B44" s="16" t="s">
        <v>128</v>
      </c>
      <c r="C44" s="17" t="s">
        <v>263</v>
      </c>
      <c r="D44" s="18" t="s">
        <v>71</v>
      </c>
      <c r="E44" s="23" t="s">
        <v>168</v>
      </c>
      <c r="F44" s="20">
        <v>44230</v>
      </c>
      <c r="G44" s="22" t="s">
        <v>73</v>
      </c>
      <c r="H44" s="21" t="s">
        <v>994</v>
      </c>
      <c r="I44" s="22" t="s">
        <v>169</v>
      </c>
      <c r="J44" s="1">
        <v>100674000</v>
      </c>
      <c r="K44" s="3"/>
      <c r="L44" s="3">
        <f>+Tabla1[[#This Row],[VALOR INICIAL CONTRATO + IVA]]+Tabla1[[#This Row],[VALOR TOTAL ADICIONES + IVA]]</f>
        <v>100674000</v>
      </c>
      <c r="M44" s="4">
        <v>1123</v>
      </c>
      <c r="N44" s="4"/>
      <c r="O44" s="20">
        <v>44238</v>
      </c>
      <c r="P44" s="24">
        <v>45361</v>
      </c>
      <c r="Q44" s="24"/>
      <c r="R44" s="27" t="s">
        <v>21</v>
      </c>
    </row>
    <row r="45" spans="1:18" ht="79.5" customHeight="1" x14ac:dyDescent="0.35">
      <c r="A45" s="16" t="s">
        <v>982</v>
      </c>
      <c r="B45" s="16" t="s">
        <v>139</v>
      </c>
      <c r="C45" s="18" t="s">
        <v>567</v>
      </c>
      <c r="D45" s="18" t="s">
        <v>16</v>
      </c>
      <c r="E45" s="32" t="s">
        <v>170</v>
      </c>
      <c r="F45" s="20">
        <v>44239</v>
      </c>
      <c r="G45" s="16" t="s">
        <v>73</v>
      </c>
      <c r="H45" s="21" t="s">
        <v>995</v>
      </c>
      <c r="I45" s="16" t="s">
        <v>171</v>
      </c>
      <c r="J45" s="1">
        <v>358831794</v>
      </c>
      <c r="K45" s="3">
        <v>386429149</v>
      </c>
      <c r="L45" s="3">
        <f>+Tabla1[[#This Row],[VALOR INICIAL CONTRATO + IVA]]+Tabla1[[#This Row],[VALOR TOTAL ADICIONES + IVA]]</f>
        <v>745260943</v>
      </c>
      <c r="M45" s="4">
        <v>729</v>
      </c>
      <c r="N45" s="4">
        <v>731</v>
      </c>
      <c r="O45" s="31">
        <v>44239</v>
      </c>
      <c r="P45" s="31">
        <v>44957</v>
      </c>
      <c r="Q45" s="31">
        <v>45688</v>
      </c>
      <c r="R45" s="27" t="s">
        <v>21</v>
      </c>
    </row>
    <row r="46" spans="1:18" ht="79.5" customHeight="1" x14ac:dyDescent="0.35">
      <c r="A46" s="16" t="s">
        <v>982</v>
      </c>
      <c r="B46" s="16" t="s">
        <v>30</v>
      </c>
      <c r="C46" s="18" t="s">
        <v>31</v>
      </c>
      <c r="D46" s="18" t="s">
        <v>16</v>
      </c>
      <c r="E46" s="32" t="s">
        <v>172</v>
      </c>
      <c r="F46" s="20">
        <v>44250</v>
      </c>
      <c r="G46" s="16" t="s">
        <v>18</v>
      </c>
      <c r="H46" s="21" t="s">
        <v>173</v>
      </c>
      <c r="I46" s="16" t="s">
        <v>37</v>
      </c>
      <c r="J46" s="1">
        <v>26360854</v>
      </c>
      <c r="K46" s="3">
        <v>65397740</v>
      </c>
      <c r="L46" s="3">
        <f>+Tabla1[[#This Row],[VALOR INICIAL CONTRATO + IVA]]+Tabla1[[#This Row],[VALOR TOTAL ADICIONES + IVA]]</f>
        <v>91758594</v>
      </c>
      <c r="M46" s="4">
        <v>311</v>
      </c>
      <c r="N46" s="4">
        <v>730</v>
      </c>
      <c r="O46" s="31">
        <v>44250</v>
      </c>
      <c r="P46" s="31">
        <v>44561</v>
      </c>
      <c r="Q46" s="31">
        <v>45657</v>
      </c>
      <c r="R46" s="27" t="s">
        <v>21</v>
      </c>
    </row>
    <row r="47" spans="1:18" ht="79.5" customHeight="1" x14ac:dyDescent="0.35">
      <c r="A47" s="16" t="s">
        <v>982</v>
      </c>
      <c r="B47" s="16" t="s">
        <v>128</v>
      </c>
      <c r="C47" s="17" t="s">
        <v>263</v>
      </c>
      <c r="D47" s="17" t="s">
        <v>119</v>
      </c>
      <c r="E47" s="23" t="s">
        <v>174</v>
      </c>
      <c r="F47" s="20">
        <v>44329</v>
      </c>
      <c r="G47" s="22" t="s">
        <v>73</v>
      </c>
      <c r="H47" s="21" t="s">
        <v>175</v>
      </c>
      <c r="I47" s="22" t="s">
        <v>176</v>
      </c>
      <c r="J47" s="1">
        <v>24065259992</v>
      </c>
      <c r="K47" s="3">
        <v>5932679927</v>
      </c>
      <c r="L47" s="3">
        <f>+Tabla1[[#This Row],[VALOR INICIAL CONTRATO + IVA]]+Tabla1[[#This Row],[VALOR TOTAL ADICIONES + IVA]]</f>
        <v>29997939919</v>
      </c>
      <c r="M47" s="4">
        <v>1982</v>
      </c>
      <c r="N47" s="4"/>
      <c r="O47" s="20">
        <v>44344</v>
      </c>
      <c r="P47" s="24">
        <v>46326</v>
      </c>
      <c r="Q47" s="24"/>
      <c r="R47" s="27" t="s">
        <v>21</v>
      </c>
    </row>
    <row r="48" spans="1:18" ht="79.5" customHeight="1" x14ac:dyDescent="0.35">
      <c r="A48" s="16" t="s">
        <v>982</v>
      </c>
      <c r="B48" s="16" t="s">
        <v>128</v>
      </c>
      <c r="C48" s="17" t="s">
        <v>263</v>
      </c>
      <c r="D48" s="17" t="s">
        <v>119</v>
      </c>
      <c r="E48" s="23" t="s">
        <v>177</v>
      </c>
      <c r="F48" s="20">
        <v>44340</v>
      </c>
      <c r="G48" s="22" t="s">
        <v>73</v>
      </c>
      <c r="H48" s="21" t="s">
        <v>178</v>
      </c>
      <c r="I48" s="22" t="s">
        <v>176</v>
      </c>
      <c r="J48" s="1">
        <v>3992226912</v>
      </c>
      <c r="K48" s="3"/>
      <c r="L48" s="3">
        <f>+Tabla1[[#This Row],[VALOR INICIAL CONTRATO + IVA]]+Tabla1[[#This Row],[VALOR TOTAL ADICIONES + IVA]]</f>
        <v>3992226912</v>
      </c>
      <c r="M48" s="4">
        <v>1156</v>
      </c>
      <c r="N48" s="4"/>
      <c r="O48" s="20">
        <v>44351</v>
      </c>
      <c r="P48" s="24">
        <v>45507</v>
      </c>
      <c r="Q48" s="24"/>
      <c r="R48" s="27" t="s">
        <v>21</v>
      </c>
    </row>
    <row r="49" spans="1:18" ht="79.5" customHeight="1" x14ac:dyDescent="0.35">
      <c r="A49" s="16" t="s">
        <v>982</v>
      </c>
      <c r="B49" s="16" t="s">
        <v>128</v>
      </c>
      <c r="C49" s="17" t="s">
        <v>263</v>
      </c>
      <c r="D49" s="17" t="s">
        <v>119</v>
      </c>
      <c r="E49" s="23" t="s">
        <v>179</v>
      </c>
      <c r="F49" s="20">
        <v>44404</v>
      </c>
      <c r="G49" s="22" t="s">
        <v>73</v>
      </c>
      <c r="H49" s="26" t="s">
        <v>180</v>
      </c>
      <c r="I49" s="22" t="s">
        <v>181</v>
      </c>
      <c r="J49" s="1">
        <v>2549836800</v>
      </c>
      <c r="K49" s="3"/>
      <c r="L49" s="3">
        <f>+Tabla1[[#This Row],[VALOR INICIAL CONTRATO + IVA]]+Tabla1[[#This Row],[VALOR TOTAL ADICIONES + IVA]]</f>
        <v>2549836800</v>
      </c>
      <c r="M49" s="4">
        <v>1492</v>
      </c>
      <c r="N49" s="4"/>
      <c r="O49" s="20">
        <v>44410</v>
      </c>
      <c r="P49" s="24">
        <v>45902</v>
      </c>
      <c r="Q49" s="24"/>
      <c r="R49" s="27" t="s">
        <v>21</v>
      </c>
    </row>
    <row r="50" spans="1:18" ht="79.5" customHeight="1" x14ac:dyDescent="0.35">
      <c r="A50" s="16" t="s">
        <v>982</v>
      </c>
      <c r="B50" s="16" t="s">
        <v>139</v>
      </c>
      <c r="C50" s="18" t="s">
        <v>315</v>
      </c>
      <c r="D50" s="18" t="s">
        <v>16</v>
      </c>
      <c r="E50" s="23" t="s">
        <v>182</v>
      </c>
      <c r="F50" s="20">
        <v>44421</v>
      </c>
      <c r="G50" s="22" t="s">
        <v>73</v>
      </c>
      <c r="H50" s="40" t="s">
        <v>183</v>
      </c>
      <c r="I50" s="22" t="s">
        <v>184</v>
      </c>
      <c r="J50" s="1">
        <v>592907556</v>
      </c>
      <c r="K50" s="3">
        <v>26557825</v>
      </c>
      <c r="L50" s="3">
        <f>+Tabla1[[#This Row],[VALOR INICIAL CONTRATO + IVA]]+Tabla1[[#This Row],[VALOR TOTAL ADICIONES + IVA]]</f>
        <v>619465381</v>
      </c>
      <c r="M50" s="4">
        <v>1095</v>
      </c>
      <c r="N50" s="4"/>
      <c r="O50" s="20">
        <v>44422</v>
      </c>
      <c r="P50" s="24">
        <v>45517</v>
      </c>
      <c r="Q50" s="24"/>
      <c r="R50" s="27" t="s">
        <v>21</v>
      </c>
    </row>
    <row r="51" spans="1:18" ht="79.5" customHeight="1" x14ac:dyDescent="0.35">
      <c r="A51" s="16" t="s">
        <v>982</v>
      </c>
      <c r="B51" s="16" t="s">
        <v>128</v>
      </c>
      <c r="C51" s="17" t="s">
        <v>263</v>
      </c>
      <c r="D51" s="18" t="s">
        <v>71</v>
      </c>
      <c r="E51" s="23" t="s">
        <v>185</v>
      </c>
      <c r="F51" s="20">
        <v>44421</v>
      </c>
      <c r="G51" s="22" t="s">
        <v>186</v>
      </c>
      <c r="H51" s="21" t="s">
        <v>187</v>
      </c>
      <c r="I51" s="22" t="s">
        <v>145</v>
      </c>
      <c r="J51" s="1">
        <v>356852708</v>
      </c>
      <c r="K51" s="3"/>
      <c r="L51" s="3">
        <f>+Tabla1[[#This Row],[VALOR INICIAL CONTRATO + IVA]]+Tabla1[[#This Row],[VALOR TOTAL ADICIONES + IVA]]</f>
        <v>356852708</v>
      </c>
      <c r="M51" s="4">
        <v>1188</v>
      </c>
      <c r="N51" s="4"/>
      <c r="O51" s="20">
        <v>44421</v>
      </c>
      <c r="P51" s="24">
        <v>45609</v>
      </c>
      <c r="Q51" s="24"/>
      <c r="R51" s="27" t="s">
        <v>21</v>
      </c>
    </row>
    <row r="52" spans="1:18" ht="79.5" customHeight="1" x14ac:dyDescent="0.35">
      <c r="A52" s="16" t="s">
        <v>982</v>
      </c>
      <c r="B52" s="16" t="s">
        <v>30</v>
      </c>
      <c r="C52" s="18" t="s">
        <v>502</v>
      </c>
      <c r="D52" s="18" t="s">
        <v>16</v>
      </c>
      <c r="E52" s="23" t="s">
        <v>188</v>
      </c>
      <c r="F52" s="20">
        <v>44473</v>
      </c>
      <c r="G52" s="22" t="s">
        <v>189</v>
      </c>
      <c r="H52" s="21" t="s">
        <v>996</v>
      </c>
      <c r="I52" s="22" t="s">
        <v>190</v>
      </c>
      <c r="J52" s="1">
        <v>1050000000</v>
      </c>
      <c r="K52" s="3"/>
      <c r="L52" s="3">
        <f>+Tabla1[[#This Row],[VALOR INICIAL CONTRATO + IVA]]+Tabla1[[#This Row],[VALOR TOTAL ADICIONES + IVA]]</f>
        <v>1050000000</v>
      </c>
      <c r="M52" s="4">
        <v>853</v>
      </c>
      <c r="N52" s="4"/>
      <c r="O52" s="20">
        <v>44473</v>
      </c>
      <c r="P52" s="24">
        <v>45326</v>
      </c>
      <c r="Q52" s="24"/>
      <c r="R52" s="27" t="s">
        <v>21</v>
      </c>
    </row>
    <row r="53" spans="1:18" ht="79.5" customHeight="1" x14ac:dyDescent="0.35">
      <c r="A53" s="16" t="s">
        <v>982</v>
      </c>
      <c r="B53" s="16" t="s">
        <v>128</v>
      </c>
      <c r="C53" s="18" t="s">
        <v>340</v>
      </c>
      <c r="D53" s="17" t="s">
        <v>119</v>
      </c>
      <c r="E53" s="23" t="s">
        <v>191</v>
      </c>
      <c r="F53" s="20">
        <v>44476</v>
      </c>
      <c r="G53" s="22" t="s">
        <v>73</v>
      </c>
      <c r="H53" s="21" t="s">
        <v>997</v>
      </c>
      <c r="I53" s="22" t="s">
        <v>192</v>
      </c>
      <c r="J53" s="1">
        <v>1421288400</v>
      </c>
      <c r="K53" s="3">
        <v>1421288400</v>
      </c>
      <c r="L53" s="3">
        <f>+Tabla1[[#This Row],[VALOR INICIAL CONTRATO + IVA]]+Tabla1[[#This Row],[VALOR TOTAL ADICIONES + IVA]]</f>
        <v>2842576800</v>
      </c>
      <c r="M53" s="4">
        <v>730</v>
      </c>
      <c r="N53" s="4">
        <v>731</v>
      </c>
      <c r="O53" s="20">
        <v>44481</v>
      </c>
      <c r="P53" s="24">
        <v>45211</v>
      </c>
      <c r="Q53" s="24">
        <v>45942</v>
      </c>
      <c r="R53" s="27" t="s">
        <v>21</v>
      </c>
    </row>
    <row r="54" spans="1:18" ht="79.5" customHeight="1" x14ac:dyDescent="0.35">
      <c r="A54" s="16" t="s">
        <v>982</v>
      </c>
      <c r="B54" s="16" t="s">
        <v>128</v>
      </c>
      <c r="C54" s="17" t="s">
        <v>263</v>
      </c>
      <c r="D54" s="18" t="s">
        <v>16</v>
      </c>
      <c r="E54" s="23" t="s">
        <v>193</v>
      </c>
      <c r="F54" s="20">
        <v>44494</v>
      </c>
      <c r="G54" s="47" t="s">
        <v>194</v>
      </c>
      <c r="H54" s="21" t="s">
        <v>998</v>
      </c>
      <c r="I54" s="22" t="s">
        <v>195</v>
      </c>
      <c r="J54" s="1">
        <v>243036613</v>
      </c>
      <c r="K54" s="3"/>
      <c r="L54" s="3">
        <f>+Tabla1[[#This Row],[VALOR INICIAL CONTRATO + IVA]]+Tabla1[[#This Row],[VALOR TOTAL ADICIONES + IVA]]</f>
        <v>243036613</v>
      </c>
      <c r="M54" s="4">
        <v>1188</v>
      </c>
      <c r="N54" s="4"/>
      <c r="O54" s="20">
        <v>44516</v>
      </c>
      <c r="P54" s="24">
        <v>45704</v>
      </c>
      <c r="Q54" s="24"/>
      <c r="R54" s="27" t="s">
        <v>21</v>
      </c>
    </row>
    <row r="55" spans="1:18" ht="79.5" customHeight="1" x14ac:dyDescent="0.35">
      <c r="A55" s="16" t="s">
        <v>982</v>
      </c>
      <c r="B55" s="16" t="s">
        <v>139</v>
      </c>
      <c r="C55" s="18" t="s">
        <v>567</v>
      </c>
      <c r="D55" s="18" t="s">
        <v>16</v>
      </c>
      <c r="E55" s="32" t="s">
        <v>196</v>
      </c>
      <c r="F55" s="20">
        <v>44496</v>
      </c>
      <c r="G55" s="16" t="s">
        <v>73</v>
      </c>
      <c r="H55" s="26" t="s">
        <v>197</v>
      </c>
      <c r="I55" s="16" t="s">
        <v>198</v>
      </c>
      <c r="J55" s="1">
        <v>399826586</v>
      </c>
      <c r="K55" s="3">
        <v>353617183</v>
      </c>
      <c r="L55" s="3">
        <f>+Tabla1[[#This Row],[VALOR INICIAL CONTRATO + IVA]]+Tabla1[[#This Row],[VALOR TOTAL ADICIONES + IVA]]</f>
        <v>753443769</v>
      </c>
      <c r="M55" s="4">
        <v>485</v>
      </c>
      <c r="N55" s="4">
        <v>298</v>
      </c>
      <c r="O55" s="31">
        <v>44508</v>
      </c>
      <c r="P55" s="31">
        <v>44993</v>
      </c>
      <c r="Q55" s="31">
        <v>45291</v>
      </c>
      <c r="R55" s="27" t="s">
        <v>21</v>
      </c>
    </row>
    <row r="56" spans="1:18" ht="79.5" customHeight="1" x14ac:dyDescent="0.35">
      <c r="A56" s="16" t="s">
        <v>982</v>
      </c>
      <c r="B56" s="16" t="s">
        <v>139</v>
      </c>
      <c r="C56" s="18" t="s">
        <v>567</v>
      </c>
      <c r="D56" s="18" t="s">
        <v>16</v>
      </c>
      <c r="E56" s="23" t="s">
        <v>199</v>
      </c>
      <c r="F56" s="20">
        <v>44475</v>
      </c>
      <c r="G56" s="22" t="s">
        <v>73</v>
      </c>
      <c r="H56" s="21" t="s">
        <v>200</v>
      </c>
      <c r="I56" s="22" t="s">
        <v>201</v>
      </c>
      <c r="J56" s="1">
        <v>651288083</v>
      </c>
      <c r="K56" s="3"/>
      <c r="L56" s="3">
        <f>+Tabla1[[#This Row],[VALOR INICIAL CONTRATO + IVA]]+Tabla1[[#This Row],[VALOR TOTAL ADICIONES + IVA]]</f>
        <v>651288083</v>
      </c>
      <c r="M56" s="4">
        <v>1096</v>
      </c>
      <c r="N56" s="4"/>
      <c r="O56" s="20">
        <v>44475</v>
      </c>
      <c r="P56" s="24">
        <v>45571</v>
      </c>
      <c r="Q56" s="24"/>
      <c r="R56" s="27" t="s">
        <v>21</v>
      </c>
    </row>
    <row r="57" spans="1:18" ht="79.5" customHeight="1" x14ac:dyDescent="0.35">
      <c r="A57" s="16" t="s">
        <v>982</v>
      </c>
      <c r="B57" s="16" t="s">
        <v>139</v>
      </c>
      <c r="C57" s="18" t="s">
        <v>567</v>
      </c>
      <c r="D57" s="18" t="s">
        <v>16</v>
      </c>
      <c r="E57" s="23" t="s">
        <v>202</v>
      </c>
      <c r="F57" s="20">
        <v>44529</v>
      </c>
      <c r="G57" s="22" t="s">
        <v>73</v>
      </c>
      <c r="H57" s="21" t="s">
        <v>200</v>
      </c>
      <c r="I57" s="22" t="s">
        <v>203</v>
      </c>
      <c r="J57" s="1">
        <v>122654489</v>
      </c>
      <c r="K57" s="3"/>
      <c r="L57" s="3">
        <f>+Tabla1[[#This Row],[VALOR INICIAL CONTRATO + IVA]]+Tabla1[[#This Row],[VALOR TOTAL ADICIONES + IVA]]</f>
        <v>122654489</v>
      </c>
      <c r="M57" s="4">
        <v>1096</v>
      </c>
      <c r="N57" s="4"/>
      <c r="O57" s="20">
        <v>44529</v>
      </c>
      <c r="P57" s="24">
        <v>45625</v>
      </c>
      <c r="Q57" s="24"/>
      <c r="R57" s="27" t="s">
        <v>21</v>
      </c>
    </row>
    <row r="58" spans="1:18" ht="79.5" customHeight="1" x14ac:dyDescent="0.35">
      <c r="A58" s="16" t="s">
        <v>982</v>
      </c>
      <c r="B58" s="16" t="s">
        <v>30</v>
      </c>
      <c r="C58" s="18" t="s">
        <v>502</v>
      </c>
      <c r="D58" s="18" t="s">
        <v>16</v>
      </c>
      <c r="E58" s="23" t="s">
        <v>204</v>
      </c>
      <c r="F58" s="20">
        <v>44547</v>
      </c>
      <c r="G58" s="22" t="s">
        <v>73</v>
      </c>
      <c r="H58" s="21" t="s">
        <v>999</v>
      </c>
      <c r="I58" s="22" t="s">
        <v>205</v>
      </c>
      <c r="J58" s="1">
        <v>689676000</v>
      </c>
      <c r="K58" s="3"/>
      <c r="L58" s="3">
        <f>+Tabla1[[#This Row],[VALOR INICIAL CONTRATO + IVA]]+Tabla1[[#This Row],[VALOR TOTAL ADICIONES + IVA]]</f>
        <v>689676000</v>
      </c>
      <c r="M58" s="4">
        <v>1095</v>
      </c>
      <c r="N58" s="4"/>
      <c r="O58" s="20">
        <v>44562</v>
      </c>
      <c r="P58" s="24">
        <v>45657</v>
      </c>
      <c r="Q58" s="24"/>
      <c r="R58" s="27" t="s">
        <v>21</v>
      </c>
    </row>
    <row r="59" spans="1:18" ht="79.5" customHeight="1" x14ac:dyDescent="0.35">
      <c r="A59" s="16" t="s">
        <v>982</v>
      </c>
      <c r="B59" s="16" t="s">
        <v>112</v>
      </c>
      <c r="C59" s="18" t="s">
        <v>224</v>
      </c>
      <c r="D59" s="17" t="s">
        <v>119</v>
      </c>
      <c r="E59" s="23" t="s">
        <v>206</v>
      </c>
      <c r="F59" s="20">
        <v>44547</v>
      </c>
      <c r="G59" s="22" t="s">
        <v>73</v>
      </c>
      <c r="H59" s="21" t="s">
        <v>1000</v>
      </c>
      <c r="I59" s="22" t="s">
        <v>207</v>
      </c>
      <c r="J59" s="1">
        <v>47341056281</v>
      </c>
      <c r="K59" s="3">
        <v>8378415797</v>
      </c>
      <c r="L59" s="3">
        <f>+Tabla1[[#This Row],[VALOR INICIAL CONTRATO + IVA]]+Tabla1[[#This Row],[VALOR TOTAL ADICIONES + IVA]]</f>
        <v>55719472078</v>
      </c>
      <c r="M59" s="4">
        <v>737</v>
      </c>
      <c r="N59" s="4">
        <v>91</v>
      </c>
      <c r="O59" s="20">
        <v>44554</v>
      </c>
      <c r="P59" s="24">
        <v>45291</v>
      </c>
      <c r="Q59" s="24">
        <v>45382</v>
      </c>
      <c r="R59" s="27" t="s">
        <v>21</v>
      </c>
    </row>
    <row r="60" spans="1:18" ht="79.5" customHeight="1" x14ac:dyDescent="0.35">
      <c r="A60" s="16" t="s">
        <v>982</v>
      </c>
      <c r="B60" s="16" t="s">
        <v>30</v>
      </c>
      <c r="C60" s="18" t="s">
        <v>31</v>
      </c>
      <c r="D60" s="18" t="s">
        <v>16</v>
      </c>
      <c r="E60" s="23" t="s">
        <v>208</v>
      </c>
      <c r="F60" s="20">
        <v>44553</v>
      </c>
      <c r="G60" s="47" t="s">
        <v>194</v>
      </c>
      <c r="H60" s="21" t="s">
        <v>978</v>
      </c>
      <c r="I60" s="22" t="s">
        <v>209</v>
      </c>
      <c r="J60" s="1">
        <v>22527331</v>
      </c>
      <c r="K60" s="3"/>
      <c r="L60" s="3">
        <f>+Tabla1[[#This Row],[VALOR INICIAL CONTRATO + IVA]]+Tabla1[[#This Row],[VALOR TOTAL ADICIONES + IVA]]</f>
        <v>22527331</v>
      </c>
      <c r="M60" s="4">
        <v>1096</v>
      </c>
      <c r="N60" s="4"/>
      <c r="O60" s="20">
        <v>44563</v>
      </c>
      <c r="P60" s="24">
        <v>45659</v>
      </c>
      <c r="Q60" s="24"/>
      <c r="R60" s="27" t="s">
        <v>21</v>
      </c>
    </row>
    <row r="61" spans="1:18" ht="79.5" customHeight="1" x14ac:dyDescent="0.35">
      <c r="A61" s="16" t="s">
        <v>982</v>
      </c>
      <c r="B61" s="16" t="s">
        <v>139</v>
      </c>
      <c r="C61" s="18" t="s">
        <v>315</v>
      </c>
      <c r="D61" s="18" t="s">
        <v>16</v>
      </c>
      <c r="E61" s="23" t="s">
        <v>210</v>
      </c>
      <c r="F61" s="20">
        <v>44553</v>
      </c>
      <c r="G61" s="22" t="s">
        <v>73</v>
      </c>
      <c r="H61" s="21" t="s">
        <v>211</v>
      </c>
      <c r="I61" s="22" t="s">
        <v>212</v>
      </c>
      <c r="J61" s="1">
        <v>191452173</v>
      </c>
      <c r="K61" s="3">
        <v>5581923</v>
      </c>
      <c r="L61" s="3">
        <f>+Tabla1[[#This Row],[VALOR INICIAL CONTRATO + IVA]]+Tabla1[[#This Row],[VALOR TOTAL ADICIONES + IVA]]</f>
        <v>197034096</v>
      </c>
      <c r="M61" s="4">
        <v>821</v>
      </c>
      <c r="N61" s="4"/>
      <c r="O61" s="20">
        <v>44560</v>
      </c>
      <c r="P61" s="24">
        <v>45381</v>
      </c>
      <c r="Q61" s="24"/>
      <c r="R61" s="27" t="s">
        <v>21</v>
      </c>
    </row>
    <row r="62" spans="1:18" ht="79.5" customHeight="1" x14ac:dyDescent="0.35">
      <c r="A62" s="16" t="s">
        <v>982</v>
      </c>
      <c r="B62" s="16" t="s">
        <v>128</v>
      </c>
      <c r="C62" s="17" t="s">
        <v>279</v>
      </c>
      <c r="D62" s="18" t="s">
        <v>16</v>
      </c>
      <c r="E62" s="23" t="s">
        <v>213</v>
      </c>
      <c r="F62" s="20">
        <v>44559</v>
      </c>
      <c r="G62" s="22" t="s">
        <v>214</v>
      </c>
      <c r="H62" s="21" t="s">
        <v>215</v>
      </c>
      <c r="I62" s="22" t="s">
        <v>216</v>
      </c>
      <c r="J62" s="1">
        <v>874974588</v>
      </c>
      <c r="K62" s="3">
        <v>178739466</v>
      </c>
      <c r="L62" s="3">
        <f>+Tabla1[[#This Row],[VALOR INICIAL CONTRATO + IVA]]+Tabla1[[#This Row],[VALOR TOTAL ADICIONES + IVA]]</f>
        <v>1053714054</v>
      </c>
      <c r="M62" s="4">
        <v>1096</v>
      </c>
      <c r="N62" s="4"/>
      <c r="O62" s="20">
        <v>44559</v>
      </c>
      <c r="P62" s="24">
        <v>45655</v>
      </c>
      <c r="Q62" s="24"/>
      <c r="R62" s="27" t="s">
        <v>21</v>
      </c>
    </row>
    <row r="63" spans="1:18" ht="79.5" customHeight="1" x14ac:dyDescent="0.35">
      <c r="A63" s="16" t="s">
        <v>982</v>
      </c>
      <c r="B63" s="16" t="s">
        <v>128</v>
      </c>
      <c r="C63" s="18" t="s">
        <v>340</v>
      </c>
      <c r="D63" s="18" t="s">
        <v>71</v>
      </c>
      <c r="E63" s="23" t="s">
        <v>217</v>
      </c>
      <c r="F63" s="20">
        <v>44561</v>
      </c>
      <c r="G63" s="22" t="s">
        <v>73</v>
      </c>
      <c r="H63" s="21" t="s">
        <v>218</v>
      </c>
      <c r="I63" s="22" t="s">
        <v>219</v>
      </c>
      <c r="J63" s="1">
        <v>1981297680</v>
      </c>
      <c r="K63" s="3"/>
      <c r="L63" s="3">
        <f>+Tabla1[[#This Row],[VALOR INICIAL CONTRATO + IVA]]+Tabla1[[#This Row],[VALOR TOTAL ADICIONES + IVA]]</f>
        <v>1981297680</v>
      </c>
      <c r="M63" s="4">
        <v>1095</v>
      </c>
      <c r="N63" s="4"/>
      <c r="O63" s="20">
        <v>44562</v>
      </c>
      <c r="P63" s="24">
        <v>45657</v>
      </c>
      <c r="Q63" s="24"/>
      <c r="R63" s="27" t="s">
        <v>21</v>
      </c>
    </row>
    <row r="64" spans="1:18" ht="79.5" customHeight="1" x14ac:dyDescent="0.35">
      <c r="A64" s="16" t="s">
        <v>982</v>
      </c>
      <c r="B64" s="16" t="s">
        <v>14</v>
      </c>
      <c r="C64" s="18" t="s">
        <v>220</v>
      </c>
      <c r="D64" s="18" t="s">
        <v>16</v>
      </c>
      <c r="E64" s="23" t="s">
        <v>221</v>
      </c>
      <c r="F64" s="20">
        <v>42640</v>
      </c>
      <c r="G64" s="16" t="s">
        <v>189</v>
      </c>
      <c r="H64" s="21" t="s">
        <v>222</v>
      </c>
      <c r="I64" s="22" t="s">
        <v>223</v>
      </c>
      <c r="J64" s="28">
        <v>1150000000</v>
      </c>
      <c r="K64" s="3">
        <v>0</v>
      </c>
      <c r="L64" s="3">
        <f>+Tabla1[[#This Row],[VALOR INICIAL CONTRATO + IVA]]+Tabla1[[#This Row],[VALOR TOTAL ADICIONES + IVA]]</f>
        <v>1150000000</v>
      </c>
      <c r="M64" s="48"/>
      <c r="N64" s="48"/>
      <c r="O64" s="20">
        <v>42644</v>
      </c>
      <c r="P64" s="24">
        <v>44470</v>
      </c>
      <c r="Q64" s="24">
        <v>45473</v>
      </c>
      <c r="R64" s="27" t="s">
        <v>21</v>
      </c>
    </row>
    <row r="65" spans="1:18" ht="79.5" customHeight="1" x14ac:dyDescent="0.35">
      <c r="A65" s="16" t="s">
        <v>982</v>
      </c>
      <c r="B65" s="16" t="s">
        <v>112</v>
      </c>
      <c r="C65" s="18" t="s">
        <v>224</v>
      </c>
      <c r="D65" s="18" t="s">
        <v>16</v>
      </c>
      <c r="E65" s="23" t="s">
        <v>225</v>
      </c>
      <c r="F65" s="20">
        <v>43249</v>
      </c>
      <c r="G65" s="22" t="s">
        <v>226</v>
      </c>
      <c r="H65" s="21" t="s">
        <v>227</v>
      </c>
      <c r="I65" s="22" t="s">
        <v>228</v>
      </c>
      <c r="J65" s="7">
        <v>0</v>
      </c>
      <c r="K65" s="3">
        <v>0</v>
      </c>
      <c r="L65" s="3">
        <f>+Tabla1[[#This Row],[VALOR INICIAL CONTRATO + IVA]]+Tabla1[[#This Row],[VALOR TOTAL ADICIONES + IVA]]</f>
        <v>0</v>
      </c>
      <c r="M65" s="48">
        <v>365</v>
      </c>
      <c r="N65" s="48">
        <f>+Tabla1[[#This Row],[FECHA TERMINACIÓN CONTRATO
(actual con prórrogas)
(dd/mm/aaaa)]]-Tabla1[[#This Row],[FECHA TERMINACIÓN CONTRATO
(dd/mm/aaaa)]]</f>
        <v>1829</v>
      </c>
      <c r="O65" s="20">
        <v>43250</v>
      </c>
      <c r="P65" s="24">
        <v>43614</v>
      </c>
      <c r="Q65" s="24">
        <v>45443</v>
      </c>
      <c r="R65" s="27" t="s">
        <v>21</v>
      </c>
    </row>
    <row r="66" spans="1:18" ht="79.5" customHeight="1" x14ac:dyDescent="0.35">
      <c r="A66" s="16" t="s">
        <v>982</v>
      </c>
      <c r="B66" s="16" t="s">
        <v>30</v>
      </c>
      <c r="C66" s="18" t="s">
        <v>229</v>
      </c>
      <c r="D66" s="18" t="s">
        <v>16</v>
      </c>
      <c r="E66" s="23" t="s">
        <v>230</v>
      </c>
      <c r="F66" s="20">
        <v>44586</v>
      </c>
      <c r="G66" s="16" t="s">
        <v>73</v>
      </c>
      <c r="H66" s="21" t="s">
        <v>231</v>
      </c>
      <c r="I66" s="22" t="s">
        <v>232</v>
      </c>
      <c r="J66" s="1">
        <v>11900000</v>
      </c>
      <c r="K66" s="3">
        <v>5950000</v>
      </c>
      <c r="L66" s="3">
        <f>+Tabla1[[#This Row],[VALOR INICIAL CONTRATO + IVA]]+Tabla1[[#This Row],[VALOR TOTAL ADICIONES + IVA]]</f>
        <v>17850000</v>
      </c>
      <c r="M66" s="4">
        <v>340</v>
      </c>
      <c r="N66" s="4">
        <v>365</v>
      </c>
      <c r="O66" s="20">
        <v>44586</v>
      </c>
      <c r="P66" s="24">
        <v>44926</v>
      </c>
      <c r="Q66" s="24">
        <v>45291</v>
      </c>
      <c r="R66" s="27" t="s">
        <v>21</v>
      </c>
    </row>
    <row r="67" spans="1:18" ht="79.5" customHeight="1" x14ac:dyDescent="0.35">
      <c r="A67" s="16" t="s">
        <v>982</v>
      </c>
      <c r="B67" s="16" t="s">
        <v>30</v>
      </c>
      <c r="C67" s="18" t="s">
        <v>229</v>
      </c>
      <c r="D67" s="18" t="s">
        <v>16</v>
      </c>
      <c r="E67" s="23" t="s">
        <v>233</v>
      </c>
      <c r="F67" s="20">
        <v>44586</v>
      </c>
      <c r="G67" s="16" t="s">
        <v>73</v>
      </c>
      <c r="H67" s="21" t="s">
        <v>234</v>
      </c>
      <c r="I67" s="22" t="s">
        <v>235</v>
      </c>
      <c r="J67" s="1">
        <v>10000000</v>
      </c>
      <c r="K67" s="3">
        <v>7000000</v>
      </c>
      <c r="L67" s="3">
        <f>+Tabla1[[#This Row],[VALOR INICIAL CONTRATO + IVA]]+Tabla1[[#This Row],[VALOR TOTAL ADICIONES + IVA]]</f>
        <v>17000000</v>
      </c>
      <c r="M67" s="4">
        <v>340</v>
      </c>
      <c r="N67" s="4">
        <v>365</v>
      </c>
      <c r="O67" s="20">
        <v>44586</v>
      </c>
      <c r="P67" s="24">
        <v>44926</v>
      </c>
      <c r="Q67" s="24">
        <v>45291</v>
      </c>
      <c r="R67" s="27" t="s">
        <v>21</v>
      </c>
    </row>
    <row r="68" spans="1:18" ht="79.5" customHeight="1" x14ac:dyDescent="0.35">
      <c r="A68" s="16" t="s">
        <v>982</v>
      </c>
      <c r="B68" s="16" t="s">
        <v>30</v>
      </c>
      <c r="C68" s="18" t="s">
        <v>229</v>
      </c>
      <c r="D68" s="18" t="s">
        <v>16</v>
      </c>
      <c r="E68" s="23" t="s">
        <v>236</v>
      </c>
      <c r="F68" s="20">
        <v>44587</v>
      </c>
      <c r="G68" s="16" t="s">
        <v>73</v>
      </c>
      <c r="H68" s="21" t="s">
        <v>237</v>
      </c>
      <c r="I68" s="22" t="s">
        <v>238</v>
      </c>
      <c r="J68" s="1">
        <v>85442000</v>
      </c>
      <c r="K68" s="3">
        <v>85442000</v>
      </c>
      <c r="L68" s="3">
        <f>+Tabla1[[#This Row],[VALOR INICIAL CONTRATO + IVA]]+Tabla1[[#This Row],[VALOR TOTAL ADICIONES + IVA]]</f>
        <v>170884000</v>
      </c>
      <c r="M68" s="4">
        <v>338</v>
      </c>
      <c r="N68" s="4">
        <v>365</v>
      </c>
      <c r="O68" s="20">
        <v>44588</v>
      </c>
      <c r="P68" s="24">
        <v>44926</v>
      </c>
      <c r="Q68" s="24">
        <v>45291</v>
      </c>
      <c r="R68" s="27" t="s">
        <v>21</v>
      </c>
    </row>
    <row r="69" spans="1:18" ht="79.5" customHeight="1" x14ac:dyDescent="0.35">
      <c r="A69" s="16" t="s">
        <v>982</v>
      </c>
      <c r="B69" s="16" t="s">
        <v>30</v>
      </c>
      <c r="C69" s="18" t="s">
        <v>31</v>
      </c>
      <c r="D69" s="18" t="s">
        <v>119</v>
      </c>
      <c r="E69" s="23" t="s">
        <v>239</v>
      </c>
      <c r="F69" s="20">
        <v>44631</v>
      </c>
      <c r="G69" s="16" t="s">
        <v>240</v>
      </c>
      <c r="H69" s="21" t="s">
        <v>241</v>
      </c>
      <c r="I69" s="22" t="s">
        <v>242</v>
      </c>
      <c r="J69" s="1">
        <v>4710281078</v>
      </c>
      <c r="K69" s="3"/>
      <c r="L69" s="3">
        <f>+Tabla1[[#This Row],[VALOR INICIAL CONTRATO + IVA]]+Tabla1[[#This Row],[VALOR TOTAL ADICIONES + IVA]]</f>
        <v>4710281078</v>
      </c>
      <c r="M69" s="4">
        <v>1085</v>
      </c>
      <c r="N69" s="4"/>
      <c r="O69" s="20">
        <v>44634</v>
      </c>
      <c r="P69" s="24">
        <v>45719</v>
      </c>
      <c r="Q69" s="24"/>
      <c r="R69" s="27" t="s">
        <v>21</v>
      </c>
    </row>
    <row r="70" spans="1:18" ht="79.5" customHeight="1" x14ac:dyDescent="0.35">
      <c r="A70" s="16" t="s">
        <v>982</v>
      </c>
      <c r="B70" s="16" t="s">
        <v>112</v>
      </c>
      <c r="C70" s="17" t="s">
        <v>243</v>
      </c>
      <c r="D70" s="18" t="s">
        <v>244</v>
      </c>
      <c r="E70" s="23" t="s">
        <v>245</v>
      </c>
      <c r="F70" s="20">
        <v>44741</v>
      </c>
      <c r="G70" s="16" t="s">
        <v>73</v>
      </c>
      <c r="H70" s="21" t="s">
        <v>246</v>
      </c>
      <c r="I70" s="22" t="s">
        <v>247</v>
      </c>
      <c r="J70" s="1">
        <v>1725000000</v>
      </c>
      <c r="K70" s="3"/>
      <c r="L70" s="3">
        <f>+Tabla1[[#This Row],[VALOR INICIAL CONTRATO + IVA]]+Tabla1[[#This Row],[VALOR TOTAL ADICIONES + IVA]]</f>
        <v>1725000000</v>
      </c>
      <c r="M70" s="4">
        <v>1095</v>
      </c>
      <c r="N70" s="4"/>
      <c r="O70" s="20">
        <v>44743</v>
      </c>
      <c r="P70" s="24">
        <v>45838</v>
      </c>
      <c r="Q70" s="24"/>
      <c r="R70" s="27" t="s">
        <v>21</v>
      </c>
    </row>
    <row r="71" spans="1:18" ht="79.5" customHeight="1" x14ac:dyDescent="0.35">
      <c r="A71" s="16" t="s">
        <v>982</v>
      </c>
      <c r="B71" s="16" t="s">
        <v>30</v>
      </c>
      <c r="C71" s="18" t="s">
        <v>31</v>
      </c>
      <c r="D71" s="18" t="s">
        <v>119</v>
      </c>
      <c r="E71" s="32" t="s">
        <v>248</v>
      </c>
      <c r="F71" s="20">
        <v>44743</v>
      </c>
      <c r="G71" s="22" t="s">
        <v>249</v>
      </c>
      <c r="H71" s="26" t="s">
        <v>250</v>
      </c>
      <c r="I71" s="16" t="s">
        <v>251</v>
      </c>
      <c r="J71" s="1">
        <v>2461995657</v>
      </c>
      <c r="K71" s="3"/>
      <c r="L71" s="3">
        <f>+Tabla1[[#This Row],[VALOR INICIAL CONTRATO + IVA]]+Tabla1[[#This Row],[VALOR TOTAL ADICIONES + IVA]]</f>
        <v>2461995657</v>
      </c>
      <c r="M71" s="4">
        <v>731</v>
      </c>
      <c r="N71" s="4"/>
      <c r="O71" s="31">
        <v>44747</v>
      </c>
      <c r="P71" s="31">
        <v>45478</v>
      </c>
      <c r="Q71" s="32"/>
      <c r="R71" s="27" t="s">
        <v>21</v>
      </c>
    </row>
    <row r="72" spans="1:18" ht="79.5" customHeight="1" x14ac:dyDescent="0.35">
      <c r="A72" s="16" t="s">
        <v>982</v>
      </c>
      <c r="B72" s="16" t="s">
        <v>30</v>
      </c>
      <c r="C72" s="18" t="s">
        <v>123</v>
      </c>
      <c r="D72" s="18" t="s">
        <v>119</v>
      </c>
      <c r="E72" s="32" t="s">
        <v>252</v>
      </c>
      <c r="F72" s="20">
        <v>44748</v>
      </c>
      <c r="G72" s="16" t="s">
        <v>73</v>
      </c>
      <c r="H72" s="26" t="s">
        <v>253</v>
      </c>
      <c r="I72" s="16" t="s">
        <v>254</v>
      </c>
      <c r="J72" s="1">
        <v>1231610999</v>
      </c>
      <c r="K72" s="3">
        <v>53550000</v>
      </c>
      <c r="L72" s="3">
        <f>+Tabla1[[#This Row],[VALOR INICIAL CONTRATO + IVA]]+Tabla1[[#This Row],[VALOR TOTAL ADICIONES + IVA]]</f>
        <v>1285160999</v>
      </c>
      <c r="M72" s="4">
        <v>725</v>
      </c>
      <c r="N72" s="4"/>
      <c r="O72" s="31">
        <v>44748</v>
      </c>
      <c r="P72" s="31">
        <v>45473</v>
      </c>
      <c r="Q72" s="32"/>
      <c r="R72" s="27" t="s">
        <v>21</v>
      </c>
    </row>
    <row r="73" spans="1:18" ht="79.5" customHeight="1" x14ac:dyDescent="0.35">
      <c r="A73" s="16" t="s">
        <v>982</v>
      </c>
      <c r="B73" s="16" t="s">
        <v>30</v>
      </c>
      <c r="C73" s="18" t="s">
        <v>255</v>
      </c>
      <c r="D73" s="18" t="s">
        <v>244</v>
      </c>
      <c r="E73" s="32" t="s">
        <v>256</v>
      </c>
      <c r="F73" s="20">
        <v>44778</v>
      </c>
      <c r="G73" s="16" t="s">
        <v>73</v>
      </c>
      <c r="H73" s="26" t="s">
        <v>257</v>
      </c>
      <c r="I73" s="16" t="s">
        <v>258</v>
      </c>
      <c r="J73" s="1">
        <v>476000000</v>
      </c>
      <c r="K73" s="3">
        <v>476000000</v>
      </c>
      <c r="L73" s="3">
        <f>+Tabla1[[#This Row],[VALOR INICIAL CONTRATO + IVA]]+Tabla1[[#This Row],[VALOR TOTAL ADICIONES + IVA]]</f>
        <v>952000000</v>
      </c>
      <c r="M73" s="4">
        <v>364</v>
      </c>
      <c r="N73" s="4">
        <v>366</v>
      </c>
      <c r="O73" s="31">
        <v>44778</v>
      </c>
      <c r="P73" s="31">
        <v>45142</v>
      </c>
      <c r="Q73" s="31">
        <v>45508</v>
      </c>
      <c r="R73" s="27" t="s">
        <v>21</v>
      </c>
    </row>
    <row r="74" spans="1:18" ht="79.5" customHeight="1" x14ac:dyDescent="0.35">
      <c r="A74" s="16" t="s">
        <v>982</v>
      </c>
      <c r="B74" s="16" t="s">
        <v>14</v>
      </c>
      <c r="C74" s="49" t="s">
        <v>259</v>
      </c>
      <c r="D74" s="18" t="s">
        <v>119</v>
      </c>
      <c r="E74" s="32" t="s">
        <v>260</v>
      </c>
      <c r="F74" s="20">
        <v>44785</v>
      </c>
      <c r="G74" s="16" t="s">
        <v>73</v>
      </c>
      <c r="H74" s="26" t="s">
        <v>261</v>
      </c>
      <c r="I74" s="16" t="s">
        <v>262</v>
      </c>
      <c r="J74" s="1">
        <v>2371427781</v>
      </c>
      <c r="K74" s="3">
        <v>57686698.469999999</v>
      </c>
      <c r="L74" s="3">
        <f>+Tabla1[[#This Row],[VALOR INICIAL CONTRATO + IVA]]+Tabla1[[#This Row],[VALOR TOTAL ADICIONES + IVA]]</f>
        <v>2429114479.4699998</v>
      </c>
      <c r="M74" s="4">
        <v>730</v>
      </c>
      <c r="N74" s="4"/>
      <c r="O74" s="31">
        <v>44790</v>
      </c>
      <c r="P74" s="31">
        <v>45520</v>
      </c>
      <c r="Q74" s="31"/>
      <c r="R74" s="27" t="s">
        <v>21</v>
      </c>
    </row>
    <row r="75" spans="1:18" ht="79.5" customHeight="1" x14ac:dyDescent="0.35">
      <c r="A75" s="16" t="s">
        <v>982</v>
      </c>
      <c r="B75" s="16" t="s">
        <v>128</v>
      </c>
      <c r="C75" s="18" t="s">
        <v>263</v>
      </c>
      <c r="D75" s="18" t="s">
        <v>119</v>
      </c>
      <c r="E75" s="32" t="s">
        <v>264</v>
      </c>
      <c r="F75" s="20">
        <v>44799</v>
      </c>
      <c r="G75" s="16" t="s">
        <v>73</v>
      </c>
      <c r="H75" s="26" t="s">
        <v>265</v>
      </c>
      <c r="I75" s="16" t="s">
        <v>266</v>
      </c>
      <c r="J75" s="1">
        <v>1174073868</v>
      </c>
      <c r="K75" s="3"/>
      <c r="L75" s="3">
        <f>+Tabla1[[#This Row],[VALOR INICIAL CONTRATO + IVA]]+Tabla1[[#This Row],[VALOR TOTAL ADICIONES + IVA]]</f>
        <v>1174073868</v>
      </c>
      <c r="M75" s="4">
        <v>1095</v>
      </c>
      <c r="N75" s="4"/>
      <c r="O75" s="31">
        <v>44805</v>
      </c>
      <c r="P75" s="31">
        <v>45900</v>
      </c>
      <c r="Q75" s="31"/>
      <c r="R75" s="27" t="s">
        <v>21</v>
      </c>
    </row>
    <row r="76" spans="1:18" ht="79.5" customHeight="1" x14ac:dyDescent="0.35">
      <c r="A76" s="16" t="s">
        <v>982</v>
      </c>
      <c r="B76" s="16" t="s">
        <v>112</v>
      </c>
      <c r="C76" s="17" t="s">
        <v>243</v>
      </c>
      <c r="D76" s="18" t="s">
        <v>119</v>
      </c>
      <c r="E76" s="32" t="s">
        <v>267</v>
      </c>
      <c r="F76" s="20">
        <v>44826</v>
      </c>
      <c r="G76" s="22" t="s">
        <v>268</v>
      </c>
      <c r="H76" s="21" t="s">
        <v>269</v>
      </c>
      <c r="I76" s="22" t="s">
        <v>270</v>
      </c>
      <c r="J76" s="1">
        <v>920128800</v>
      </c>
      <c r="K76" s="3"/>
      <c r="L76" s="3">
        <f>+Tabla1[[#This Row],[VALOR INICIAL CONTRATO + IVA]]+Tabla1[[#This Row],[VALOR TOTAL ADICIONES + IVA]]</f>
        <v>920128800</v>
      </c>
      <c r="M76" s="4">
        <v>1096</v>
      </c>
      <c r="N76" s="4"/>
      <c r="O76" s="31">
        <v>44827</v>
      </c>
      <c r="P76" s="31">
        <v>45923</v>
      </c>
      <c r="Q76" s="31"/>
      <c r="R76" s="27" t="s">
        <v>21</v>
      </c>
    </row>
    <row r="77" spans="1:18" ht="79.5" customHeight="1" x14ac:dyDescent="0.35">
      <c r="A77" s="16" t="s">
        <v>982</v>
      </c>
      <c r="B77" s="16" t="s">
        <v>128</v>
      </c>
      <c r="C77" s="17" t="s">
        <v>271</v>
      </c>
      <c r="D77" s="18" t="s">
        <v>119</v>
      </c>
      <c r="E77" s="32" t="s">
        <v>272</v>
      </c>
      <c r="F77" s="20">
        <v>44837</v>
      </c>
      <c r="G77" s="16" t="s">
        <v>73</v>
      </c>
      <c r="H77" s="26" t="s">
        <v>273</v>
      </c>
      <c r="I77" s="16" t="s">
        <v>274</v>
      </c>
      <c r="J77" s="1">
        <v>3080794251</v>
      </c>
      <c r="K77" s="3"/>
      <c r="L77" s="3">
        <f>+Tabla1[[#This Row],[VALOR INICIAL CONTRATO + IVA]]+Tabla1[[#This Row],[VALOR TOTAL ADICIONES + IVA]]</f>
        <v>3080794251</v>
      </c>
      <c r="M77" s="4">
        <v>1187</v>
      </c>
      <c r="N77" s="4"/>
      <c r="O77" s="31">
        <v>44848</v>
      </c>
      <c r="P77" s="31">
        <v>46035</v>
      </c>
      <c r="Q77" s="32"/>
      <c r="R77" s="27" t="s">
        <v>21</v>
      </c>
    </row>
    <row r="78" spans="1:18" ht="79.5" customHeight="1" x14ac:dyDescent="0.35">
      <c r="A78" s="16" t="s">
        <v>982</v>
      </c>
      <c r="B78" s="16" t="s">
        <v>14</v>
      </c>
      <c r="C78" s="18" t="s">
        <v>275</v>
      </c>
      <c r="D78" s="18" t="s">
        <v>119</v>
      </c>
      <c r="E78" s="32" t="s">
        <v>276</v>
      </c>
      <c r="F78" s="20">
        <v>44834</v>
      </c>
      <c r="G78" s="16" t="s">
        <v>73</v>
      </c>
      <c r="H78" s="26" t="s">
        <v>277</v>
      </c>
      <c r="I78" s="16" t="s">
        <v>278</v>
      </c>
      <c r="J78" s="1">
        <v>577134679</v>
      </c>
      <c r="K78" s="3"/>
      <c r="L78" s="3">
        <f>+Tabla1[[#This Row],[VALOR INICIAL CONTRATO + IVA]]+Tabla1[[#This Row],[VALOR TOTAL ADICIONES + IVA]]</f>
        <v>577134679</v>
      </c>
      <c r="M78" s="4">
        <v>548</v>
      </c>
      <c r="N78" s="4"/>
      <c r="O78" s="31">
        <v>44853</v>
      </c>
      <c r="P78" s="31">
        <v>45401</v>
      </c>
      <c r="Q78" s="31"/>
      <c r="R78" s="27" t="s">
        <v>21</v>
      </c>
    </row>
    <row r="79" spans="1:18" ht="79.5" customHeight="1" x14ac:dyDescent="0.35">
      <c r="A79" s="16" t="s">
        <v>982</v>
      </c>
      <c r="B79" s="16" t="s">
        <v>128</v>
      </c>
      <c r="C79" s="17" t="s">
        <v>279</v>
      </c>
      <c r="D79" s="18" t="s">
        <v>244</v>
      </c>
      <c r="E79" s="32" t="s">
        <v>280</v>
      </c>
      <c r="F79" s="20">
        <v>44881</v>
      </c>
      <c r="G79" s="16" t="s">
        <v>73</v>
      </c>
      <c r="H79" s="26" t="s">
        <v>281</v>
      </c>
      <c r="I79" s="16" t="s">
        <v>282</v>
      </c>
      <c r="J79" s="1">
        <v>849664165</v>
      </c>
      <c r="K79" s="3"/>
      <c r="L79" s="3">
        <f>+Tabla1[[#This Row],[VALOR INICIAL CONTRATO + IVA]]+Tabla1[[#This Row],[VALOR TOTAL ADICIONES + IVA]]</f>
        <v>849664165</v>
      </c>
      <c r="M79" s="4">
        <v>364</v>
      </c>
      <c r="N79" s="4">
        <v>39</v>
      </c>
      <c r="O79" s="31">
        <v>44888</v>
      </c>
      <c r="P79" s="31">
        <v>45252</v>
      </c>
      <c r="Q79" s="31">
        <v>45291</v>
      </c>
      <c r="R79" s="27" t="s">
        <v>21</v>
      </c>
    </row>
    <row r="80" spans="1:18" ht="79.5" customHeight="1" x14ac:dyDescent="0.35">
      <c r="A80" s="16" t="s">
        <v>982</v>
      </c>
      <c r="B80" s="16" t="s">
        <v>283</v>
      </c>
      <c r="C80" s="18" t="s">
        <v>284</v>
      </c>
      <c r="D80" s="18" t="s">
        <v>119</v>
      </c>
      <c r="E80" s="32" t="s">
        <v>285</v>
      </c>
      <c r="F80" s="20">
        <v>44833</v>
      </c>
      <c r="G80" s="16" t="s">
        <v>73</v>
      </c>
      <c r="H80" s="26" t="s">
        <v>1001</v>
      </c>
      <c r="I80" s="16" t="s">
        <v>286</v>
      </c>
      <c r="J80" s="1">
        <v>5392309974</v>
      </c>
      <c r="K80" s="3"/>
      <c r="L80" s="3">
        <f>+Tabla1[[#This Row],[VALOR INICIAL CONTRATO + IVA]]+Tabla1[[#This Row],[VALOR TOTAL ADICIONES + IVA]]</f>
        <v>5392309974</v>
      </c>
      <c r="M80" s="4">
        <v>1096</v>
      </c>
      <c r="N80" s="4"/>
      <c r="O80" s="31">
        <v>44834</v>
      </c>
      <c r="P80" s="31">
        <v>45930</v>
      </c>
      <c r="Q80" s="31"/>
      <c r="R80" s="27" t="s">
        <v>21</v>
      </c>
    </row>
    <row r="81" spans="1:18" ht="79.5" customHeight="1" x14ac:dyDescent="0.35">
      <c r="A81" s="16" t="s">
        <v>982</v>
      </c>
      <c r="B81" s="16" t="s">
        <v>128</v>
      </c>
      <c r="C81" s="17" t="s">
        <v>287</v>
      </c>
      <c r="D81" s="18" t="s">
        <v>244</v>
      </c>
      <c r="E81" s="32" t="s">
        <v>288</v>
      </c>
      <c r="F81" s="20">
        <v>44838</v>
      </c>
      <c r="G81" s="16" t="s">
        <v>73</v>
      </c>
      <c r="H81" s="26" t="s">
        <v>289</v>
      </c>
      <c r="I81" s="16" t="s">
        <v>290</v>
      </c>
      <c r="J81" s="1">
        <v>53907000</v>
      </c>
      <c r="K81" s="3"/>
      <c r="L81" s="3">
        <f>+Tabla1[[#This Row],[VALOR INICIAL CONTRATO + IVA]]+Tabla1[[#This Row],[VALOR TOTAL ADICIONES + IVA]]</f>
        <v>53907000</v>
      </c>
      <c r="M81" s="4">
        <v>735</v>
      </c>
      <c r="N81" s="4"/>
      <c r="O81" s="31">
        <v>44838</v>
      </c>
      <c r="P81" s="31">
        <v>45573</v>
      </c>
      <c r="Q81" s="32"/>
      <c r="R81" s="27" t="s">
        <v>21</v>
      </c>
    </row>
    <row r="82" spans="1:18" ht="79.5" customHeight="1" x14ac:dyDescent="0.35">
      <c r="A82" s="16" t="s">
        <v>982</v>
      </c>
      <c r="B82" s="16" t="s">
        <v>152</v>
      </c>
      <c r="C82" s="17" t="s">
        <v>291</v>
      </c>
      <c r="D82" s="18" t="s">
        <v>119</v>
      </c>
      <c r="E82" s="32" t="s">
        <v>292</v>
      </c>
      <c r="F82" s="20">
        <v>44848</v>
      </c>
      <c r="G82" s="16" t="s">
        <v>73</v>
      </c>
      <c r="H82" s="26" t="s">
        <v>293</v>
      </c>
      <c r="I82" s="16" t="s">
        <v>294</v>
      </c>
      <c r="J82" s="1">
        <v>30101814326</v>
      </c>
      <c r="K82" s="3"/>
      <c r="L82" s="3">
        <f>+Tabla1[[#This Row],[VALOR INICIAL CONTRATO + IVA]]+Tabla1[[#This Row],[VALOR TOTAL ADICIONES + IVA]]</f>
        <v>30101814326</v>
      </c>
      <c r="M82" s="4">
        <v>1187</v>
      </c>
      <c r="N82" s="4"/>
      <c r="O82" s="31">
        <v>44855</v>
      </c>
      <c r="P82" s="31">
        <v>46042</v>
      </c>
      <c r="Q82" s="31"/>
      <c r="R82" s="27" t="s">
        <v>21</v>
      </c>
    </row>
    <row r="83" spans="1:18" ht="79.5" customHeight="1" x14ac:dyDescent="0.35">
      <c r="A83" s="16" t="s">
        <v>982</v>
      </c>
      <c r="B83" s="16" t="s">
        <v>283</v>
      </c>
      <c r="C83" s="17" t="s">
        <v>301</v>
      </c>
      <c r="D83" s="18" t="s">
        <v>244</v>
      </c>
      <c r="E83" s="32" t="s">
        <v>987</v>
      </c>
      <c r="F83" s="20">
        <v>44858</v>
      </c>
      <c r="G83" s="16" t="s">
        <v>73</v>
      </c>
      <c r="H83" s="26" t="s">
        <v>988</v>
      </c>
      <c r="I83" s="16" t="s">
        <v>989</v>
      </c>
      <c r="J83" s="1">
        <v>26009430</v>
      </c>
      <c r="K83" s="3">
        <v>28632530</v>
      </c>
      <c r="L83" s="3">
        <v>54641960</v>
      </c>
      <c r="M83" s="4">
        <v>364</v>
      </c>
      <c r="N83" s="4">
        <v>366</v>
      </c>
      <c r="O83" s="31">
        <v>44859</v>
      </c>
      <c r="P83" s="31">
        <v>45223</v>
      </c>
      <c r="Q83" s="31">
        <v>45589</v>
      </c>
      <c r="R83" s="27"/>
    </row>
    <row r="84" spans="1:18" ht="79.5" customHeight="1" x14ac:dyDescent="0.35">
      <c r="A84" s="16" t="s">
        <v>982</v>
      </c>
      <c r="B84" s="16" t="s">
        <v>128</v>
      </c>
      <c r="C84" s="17" t="s">
        <v>295</v>
      </c>
      <c r="D84" s="18" t="s">
        <v>244</v>
      </c>
      <c r="E84" s="32" t="s">
        <v>296</v>
      </c>
      <c r="F84" s="20">
        <v>44855</v>
      </c>
      <c r="G84" s="16" t="s">
        <v>73</v>
      </c>
      <c r="H84" s="26" t="s">
        <v>297</v>
      </c>
      <c r="I84" s="16" t="s">
        <v>184</v>
      </c>
      <c r="J84" s="1">
        <v>49896840</v>
      </c>
      <c r="K84" s="3"/>
      <c r="L84" s="3">
        <f>+Tabla1[[#This Row],[VALOR INICIAL CONTRATO + IVA]]+Tabla1[[#This Row],[VALOR TOTAL ADICIONES + IVA]]</f>
        <v>49896840</v>
      </c>
      <c r="M84" s="4">
        <v>802</v>
      </c>
      <c r="N84" s="4"/>
      <c r="O84" s="31">
        <v>44855</v>
      </c>
      <c r="P84" s="31">
        <v>45657</v>
      </c>
      <c r="Q84" s="32"/>
      <c r="R84" s="27" t="s">
        <v>21</v>
      </c>
    </row>
    <row r="85" spans="1:18" ht="79.5" customHeight="1" x14ac:dyDescent="0.35">
      <c r="A85" s="16" t="s">
        <v>982</v>
      </c>
      <c r="B85" s="16" t="s">
        <v>30</v>
      </c>
      <c r="C85" s="18" t="s">
        <v>31</v>
      </c>
      <c r="D85" s="18" t="s">
        <v>244</v>
      </c>
      <c r="E85" s="32" t="s">
        <v>298</v>
      </c>
      <c r="F85" s="20">
        <v>44860</v>
      </c>
      <c r="G85" s="16" t="s">
        <v>73</v>
      </c>
      <c r="H85" s="26" t="s">
        <v>299</v>
      </c>
      <c r="I85" s="16" t="s">
        <v>300</v>
      </c>
      <c r="J85" s="1">
        <v>48689511</v>
      </c>
      <c r="K85" s="3"/>
      <c r="L85" s="3">
        <f>+Tabla1[[#This Row],[VALOR INICIAL CONTRATO + IVA]]+Tabla1[[#This Row],[VALOR TOTAL ADICIONES + IVA]]</f>
        <v>48689511</v>
      </c>
      <c r="M85" s="4">
        <v>822</v>
      </c>
      <c r="N85" s="4"/>
      <c r="O85" s="31">
        <v>44860</v>
      </c>
      <c r="P85" s="31">
        <v>45682</v>
      </c>
      <c r="Q85" s="32"/>
      <c r="R85" s="27" t="s">
        <v>21</v>
      </c>
    </row>
    <row r="86" spans="1:18" ht="79.5" customHeight="1" x14ac:dyDescent="0.35">
      <c r="A86" s="16" t="s">
        <v>982</v>
      </c>
      <c r="B86" s="16" t="s">
        <v>283</v>
      </c>
      <c r="C86" s="18" t="s">
        <v>301</v>
      </c>
      <c r="D86" s="18" t="s">
        <v>71</v>
      </c>
      <c r="E86" s="32" t="s">
        <v>302</v>
      </c>
      <c r="F86" s="20">
        <v>44860</v>
      </c>
      <c r="G86" s="16" t="s">
        <v>73</v>
      </c>
      <c r="H86" s="26" t="s">
        <v>303</v>
      </c>
      <c r="I86" s="16" t="s">
        <v>304</v>
      </c>
      <c r="J86" s="1">
        <v>111510834</v>
      </c>
      <c r="K86" s="3"/>
      <c r="L86" s="3">
        <f>+Tabla1[[#This Row],[VALOR INICIAL CONTRATO + IVA]]+Tabla1[[#This Row],[VALOR TOTAL ADICIONES + IVA]]</f>
        <v>111510834</v>
      </c>
      <c r="M86" s="4">
        <v>426</v>
      </c>
      <c r="N86" s="4"/>
      <c r="O86" s="31">
        <v>44882</v>
      </c>
      <c r="P86" s="31">
        <v>45308</v>
      </c>
      <c r="Q86" s="32"/>
      <c r="R86" s="27" t="s">
        <v>21</v>
      </c>
    </row>
    <row r="87" spans="1:18" ht="79.5" customHeight="1" x14ac:dyDescent="0.35">
      <c r="A87" s="16" t="s">
        <v>982</v>
      </c>
      <c r="B87" s="16" t="s">
        <v>30</v>
      </c>
      <c r="C87" s="18" t="s">
        <v>31</v>
      </c>
      <c r="D87" s="18" t="s">
        <v>244</v>
      </c>
      <c r="E87" s="32" t="s">
        <v>305</v>
      </c>
      <c r="F87" s="20">
        <v>44862</v>
      </c>
      <c r="G87" s="16" t="s">
        <v>73</v>
      </c>
      <c r="H87" s="26" t="s">
        <v>306</v>
      </c>
      <c r="I87" s="16" t="s">
        <v>307</v>
      </c>
      <c r="J87" s="1">
        <v>120303085</v>
      </c>
      <c r="K87" s="3"/>
      <c r="L87" s="3">
        <f>+Tabla1[[#This Row],[VALOR INICIAL CONTRATO + IVA]]+Tabla1[[#This Row],[VALOR TOTAL ADICIONES + IVA]]</f>
        <v>120303085</v>
      </c>
      <c r="M87" s="4">
        <v>730</v>
      </c>
      <c r="N87" s="4"/>
      <c r="O87" s="31">
        <v>44869</v>
      </c>
      <c r="P87" s="31">
        <v>45599</v>
      </c>
      <c r="Q87" s="32"/>
      <c r="R87" s="27" t="s">
        <v>21</v>
      </c>
    </row>
    <row r="88" spans="1:18" ht="79.5" customHeight="1" x14ac:dyDescent="0.35">
      <c r="A88" s="16" t="s">
        <v>982</v>
      </c>
      <c r="B88" s="16" t="s">
        <v>128</v>
      </c>
      <c r="C88" s="18" t="s">
        <v>263</v>
      </c>
      <c r="D88" s="18" t="s">
        <v>244</v>
      </c>
      <c r="E88" s="32" t="s">
        <v>308</v>
      </c>
      <c r="F88" s="20">
        <v>44868</v>
      </c>
      <c r="G88" s="16" t="s">
        <v>309</v>
      </c>
      <c r="H88" s="26" t="s">
        <v>310</v>
      </c>
      <c r="I88" s="16" t="s">
        <v>311</v>
      </c>
      <c r="J88" s="1">
        <v>49405857</v>
      </c>
      <c r="K88" s="3"/>
      <c r="L88" s="3">
        <f>+Tabla1[[#This Row],[VALOR INICIAL CONTRATO + IVA]]+Tabla1[[#This Row],[VALOR TOTAL ADICIONES + IVA]]</f>
        <v>49405857</v>
      </c>
      <c r="M88" s="4">
        <v>1095</v>
      </c>
      <c r="N88" s="4"/>
      <c r="O88" s="31">
        <v>44873</v>
      </c>
      <c r="P88" s="31">
        <v>45968</v>
      </c>
      <c r="Q88" s="32"/>
      <c r="R88" s="27" t="s">
        <v>21</v>
      </c>
    </row>
    <row r="89" spans="1:18" ht="79.5" customHeight="1" x14ac:dyDescent="0.35">
      <c r="A89" s="16" t="s">
        <v>982</v>
      </c>
      <c r="B89" s="16" t="s">
        <v>30</v>
      </c>
      <c r="C89" s="18" t="s">
        <v>31</v>
      </c>
      <c r="D89" s="18" t="s">
        <v>244</v>
      </c>
      <c r="E89" s="32" t="s">
        <v>312</v>
      </c>
      <c r="F89" s="20">
        <v>44874</v>
      </c>
      <c r="G89" s="16" t="s">
        <v>194</v>
      </c>
      <c r="H89" s="26" t="s">
        <v>313</v>
      </c>
      <c r="I89" s="16" t="s">
        <v>314</v>
      </c>
      <c r="J89" s="1">
        <v>7412975</v>
      </c>
      <c r="K89" s="3"/>
      <c r="L89" s="3">
        <f>+Tabla1[[#This Row],[VALOR INICIAL CONTRATO + IVA]]+Tabla1[[#This Row],[VALOR TOTAL ADICIONES + IVA]]</f>
        <v>7412975</v>
      </c>
      <c r="M89" s="4">
        <v>1095</v>
      </c>
      <c r="N89" s="4"/>
      <c r="O89" s="31">
        <v>44896</v>
      </c>
      <c r="P89" s="31">
        <v>45991</v>
      </c>
      <c r="Q89" s="32"/>
      <c r="R89" s="27" t="s">
        <v>21</v>
      </c>
    </row>
    <row r="90" spans="1:18" ht="79.5" customHeight="1" x14ac:dyDescent="0.35">
      <c r="A90" s="16" t="s">
        <v>982</v>
      </c>
      <c r="B90" s="16" t="s">
        <v>139</v>
      </c>
      <c r="C90" s="17" t="s">
        <v>315</v>
      </c>
      <c r="D90" s="18" t="s">
        <v>71</v>
      </c>
      <c r="E90" s="32" t="s">
        <v>316</v>
      </c>
      <c r="F90" s="20">
        <v>44883</v>
      </c>
      <c r="G90" s="16" t="s">
        <v>73</v>
      </c>
      <c r="H90" s="26" t="s">
        <v>317</v>
      </c>
      <c r="I90" s="16" t="s">
        <v>318</v>
      </c>
      <c r="J90" s="1">
        <v>95104800</v>
      </c>
      <c r="K90" s="3"/>
      <c r="L90" s="3">
        <f>+Tabla1[[#This Row],[VALOR INICIAL CONTRATO + IVA]]+Tabla1[[#This Row],[VALOR TOTAL ADICIONES + IVA]]</f>
        <v>95104800</v>
      </c>
      <c r="M90" s="4">
        <v>364</v>
      </c>
      <c r="N90" s="4">
        <v>178</v>
      </c>
      <c r="O90" s="31">
        <v>44901</v>
      </c>
      <c r="P90" s="31">
        <v>45265</v>
      </c>
      <c r="Q90" s="31">
        <v>45443</v>
      </c>
      <c r="R90" s="27" t="s">
        <v>21</v>
      </c>
    </row>
    <row r="91" spans="1:18" ht="79.5" customHeight="1" x14ac:dyDescent="0.35">
      <c r="A91" s="16" t="s">
        <v>982</v>
      </c>
      <c r="B91" s="16" t="s">
        <v>128</v>
      </c>
      <c r="C91" s="18" t="s">
        <v>263</v>
      </c>
      <c r="D91" s="18" t="s">
        <v>119</v>
      </c>
      <c r="E91" s="32" t="s">
        <v>319</v>
      </c>
      <c r="F91" s="20">
        <v>44883</v>
      </c>
      <c r="G91" s="16" t="s">
        <v>73</v>
      </c>
      <c r="H91" s="26" t="s">
        <v>320</v>
      </c>
      <c r="I91" s="16" t="s">
        <v>321</v>
      </c>
      <c r="J91" s="1">
        <v>2909518426</v>
      </c>
      <c r="K91" s="3"/>
      <c r="L91" s="3">
        <f>+Tabla1[[#This Row],[VALOR INICIAL CONTRATO + IVA]]+Tabla1[[#This Row],[VALOR TOTAL ADICIONES + IVA]]</f>
        <v>2909518426</v>
      </c>
      <c r="M91" s="4">
        <v>730</v>
      </c>
      <c r="N91" s="4"/>
      <c r="O91" s="31">
        <v>44883</v>
      </c>
      <c r="P91" s="31">
        <v>45613</v>
      </c>
      <c r="Q91" s="32"/>
      <c r="R91" s="27" t="s">
        <v>21</v>
      </c>
    </row>
    <row r="92" spans="1:18" ht="79.5" customHeight="1" x14ac:dyDescent="0.35">
      <c r="A92" s="16" t="s">
        <v>982</v>
      </c>
      <c r="B92" s="16" t="s">
        <v>30</v>
      </c>
      <c r="C92" s="18" t="s">
        <v>31</v>
      </c>
      <c r="D92" s="18" t="s">
        <v>244</v>
      </c>
      <c r="E92" s="32" t="s">
        <v>322</v>
      </c>
      <c r="F92" s="20">
        <v>44880</v>
      </c>
      <c r="G92" s="16" t="s">
        <v>194</v>
      </c>
      <c r="H92" s="26" t="s">
        <v>323</v>
      </c>
      <c r="I92" s="16" t="s">
        <v>324</v>
      </c>
      <c r="J92" s="1">
        <v>29250200</v>
      </c>
      <c r="K92" s="3"/>
      <c r="L92" s="3">
        <f>+Tabla1[[#This Row],[VALOR INICIAL CONTRATO + IVA]]+Tabla1[[#This Row],[VALOR TOTAL ADICIONES + IVA]]</f>
        <v>29250200</v>
      </c>
      <c r="M92" s="4">
        <v>730</v>
      </c>
      <c r="N92" s="4"/>
      <c r="O92" s="31">
        <v>44881</v>
      </c>
      <c r="P92" s="31">
        <v>45611</v>
      </c>
      <c r="Q92" s="32"/>
      <c r="R92" s="27" t="s">
        <v>21</v>
      </c>
    </row>
    <row r="93" spans="1:18" ht="79.5" customHeight="1" x14ac:dyDescent="0.35">
      <c r="A93" s="16" t="s">
        <v>982</v>
      </c>
      <c r="B93" s="16" t="s">
        <v>14</v>
      </c>
      <c r="C93" s="17" t="s">
        <v>980</v>
      </c>
      <c r="D93" s="18" t="s">
        <v>71</v>
      </c>
      <c r="E93" s="32" t="s">
        <v>325</v>
      </c>
      <c r="F93" s="20">
        <v>44895</v>
      </c>
      <c r="G93" s="16" t="s">
        <v>73</v>
      </c>
      <c r="H93" s="26" t="s">
        <v>326</v>
      </c>
      <c r="I93" s="16" t="s">
        <v>327</v>
      </c>
      <c r="J93" s="1">
        <v>339571303</v>
      </c>
      <c r="K93" s="3"/>
      <c r="L93" s="3">
        <f>+Tabla1[[#This Row],[VALOR INICIAL CONTRATO + IVA]]+Tabla1[[#This Row],[VALOR TOTAL ADICIONES + IVA]]</f>
        <v>339571303</v>
      </c>
      <c r="M93" s="4">
        <v>1339</v>
      </c>
      <c r="N93" s="4"/>
      <c r="O93" s="31">
        <v>44895</v>
      </c>
      <c r="P93" s="31">
        <v>46234</v>
      </c>
      <c r="Q93" s="32"/>
      <c r="R93" s="27" t="s">
        <v>21</v>
      </c>
    </row>
    <row r="94" spans="1:18" ht="79.5" customHeight="1" x14ac:dyDescent="0.35">
      <c r="A94" s="16" t="s">
        <v>982</v>
      </c>
      <c r="B94" s="16" t="s">
        <v>128</v>
      </c>
      <c r="C94" s="18" t="s">
        <v>263</v>
      </c>
      <c r="D94" s="18" t="s">
        <v>244</v>
      </c>
      <c r="E94" s="32" t="s">
        <v>328</v>
      </c>
      <c r="F94" s="20">
        <v>44895</v>
      </c>
      <c r="G94" s="16" t="s">
        <v>73</v>
      </c>
      <c r="H94" s="26" t="s">
        <v>329</v>
      </c>
      <c r="I94" s="16" t="s">
        <v>330</v>
      </c>
      <c r="J94" s="1">
        <v>31950582</v>
      </c>
      <c r="K94" s="3"/>
      <c r="L94" s="3">
        <f>+Tabla1[[#This Row],[VALOR INICIAL CONTRATO + IVA]]+Tabla1[[#This Row],[VALOR TOTAL ADICIONES + IVA]]</f>
        <v>31950582</v>
      </c>
      <c r="M94" s="4">
        <v>730</v>
      </c>
      <c r="N94" s="4"/>
      <c r="O94" s="31">
        <v>44901</v>
      </c>
      <c r="P94" s="31">
        <v>45631</v>
      </c>
      <c r="Q94" s="32"/>
      <c r="R94" s="27" t="s">
        <v>21</v>
      </c>
    </row>
    <row r="95" spans="1:18" ht="79.5" customHeight="1" x14ac:dyDescent="0.35">
      <c r="A95" s="16" t="s">
        <v>982</v>
      </c>
      <c r="B95" s="16" t="s">
        <v>14</v>
      </c>
      <c r="C95" s="17" t="s">
        <v>980</v>
      </c>
      <c r="D95" s="18" t="s">
        <v>244</v>
      </c>
      <c r="E95" s="32" t="s">
        <v>331</v>
      </c>
      <c r="F95" s="20">
        <v>44896</v>
      </c>
      <c r="G95" s="16" t="s">
        <v>73</v>
      </c>
      <c r="H95" s="26" t="s">
        <v>332</v>
      </c>
      <c r="I95" s="16" t="s">
        <v>333</v>
      </c>
      <c r="J95" s="1">
        <v>236375483</v>
      </c>
      <c r="K95" s="3"/>
      <c r="L95" s="3">
        <f>+Tabla1[[#This Row],[VALOR INICIAL CONTRATO + IVA]]+Tabla1[[#This Row],[VALOR TOTAL ADICIONES + IVA]]</f>
        <v>236375483</v>
      </c>
      <c r="M95" s="4">
        <v>1445</v>
      </c>
      <c r="N95" s="4"/>
      <c r="O95" s="31">
        <v>44911</v>
      </c>
      <c r="P95" s="31">
        <v>46356</v>
      </c>
      <c r="Q95" s="32"/>
      <c r="R95" s="27" t="s">
        <v>21</v>
      </c>
    </row>
    <row r="96" spans="1:18" ht="79.5" customHeight="1" x14ac:dyDescent="0.35">
      <c r="A96" s="16" t="s">
        <v>982</v>
      </c>
      <c r="B96" s="16" t="s">
        <v>30</v>
      </c>
      <c r="C96" s="18" t="s">
        <v>31</v>
      </c>
      <c r="D96" s="18" t="s">
        <v>244</v>
      </c>
      <c r="E96" s="32" t="s">
        <v>334</v>
      </c>
      <c r="F96" s="20">
        <v>44907</v>
      </c>
      <c r="G96" s="16" t="s">
        <v>73</v>
      </c>
      <c r="H96" s="26" t="s">
        <v>335</v>
      </c>
      <c r="I96" s="16" t="s">
        <v>336</v>
      </c>
      <c r="J96" s="1">
        <v>29933141</v>
      </c>
      <c r="K96" s="3"/>
      <c r="L96" s="3">
        <f>+Tabla1[[#This Row],[VALOR INICIAL CONTRATO + IVA]]+Tabla1[[#This Row],[VALOR TOTAL ADICIONES + IVA]]</f>
        <v>29933141</v>
      </c>
      <c r="M96" s="4">
        <v>730</v>
      </c>
      <c r="N96" s="4"/>
      <c r="O96" s="31">
        <v>44907</v>
      </c>
      <c r="P96" s="31">
        <v>45637</v>
      </c>
      <c r="Q96" s="32"/>
      <c r="R96" s="27" t="s">
        <v>21</v>
      </c>
    </row>
    <row r="97" spans="1:18" ht="79.5" customHeight="1" x14ac:dyDescent="0.35">
      <c r="A97" s="16" t="s">
        <v>982</v>
      </c>
      <c r="B97" s="16" t="s">
        <v>283</v>
      </c>
      <c r="C97" s="18" t="s">
        <v>301</v>
      </c>
      <c r="D97" s="18" t="s">
        <v>244</v>
      </c>
      <c r="E97" s="32" t="s">
        <v>337</v>
      </c>
      <c r="F97" s="20">
        <v>44910</v>
      </c>
      <c r="G97" s="16" t="s">
        <v>73</v>
      </c>
      <c r="H97" s="26" t="s">
        <v>338</v>
      </c>
      <c r="I97" s="16" t="s">
        <v>339</v>
      </c>
      <c r="J97" s="1">
        <v>39984000</v>
      </c>
      <c r="K97" s="3"/>
      <c r="L97" s="3">
        <f>+Tabla1[[#This Row],[VALOR INICIAL CONTRATO + IVA]]+Tabla1[[#This Row],[VALOR TOTAL ADICIONES + IVA]]</f>
        <v>39984000</v>
      </c>
      <c r="M97" s="4">
        <v>364</v>
      </c>
      <c r="N97" s="4"/>
      <c r="O97" s="31">
        <v>44927</v>
      </c>
      <c r="P97" s="31">
        <v>45291</v>
      </c>
      <c r="Q97" s="32"/>
      <c r="R97" s="27" t="s">
        <v>21</v>
      </c>
    </row>
    <row r="98" spans="1:18" ht="79.5" customHeight="1" x14ac:dyDescent="0.35">
      <c r="A98" s="16" t="s">
        <v>982</v>
      </c>
      <c r="B98" s="16" t="s">
        <v>128</v>
      </c>
      <c r="C98" s="18" t="s">
        <v>340</v>
      </c>
      <c r="D98" s="18" t="s">
        <v>244</v>
      </c>
      <c r="E98" s="32" t="s">
        <v>341</v>
      </c>
      <c r="F98" s="20">
        <v>44910</v>
      </c>
      <c r="G98" s="16" t="s">
        <v>73</v>
      </c>
      <c r="H98" s="26" t="s">
        <v>342</v>
      </c>
      <c r="I98" s="16" t="s">
        <v>343</v>
      </c>
      <c r="J98" s="1">
        <v>18191558</v>
      </c>
      <c r="K98" s="3"/>
      <c r="L98" s="3">
        <f>+Tabla1[[#This Row],[VALOR INICIAL CONTRATO + IVA]]+Tabla1[[#This Row],[VALOR TOTAL ADICIONES + IVA]]</f>
        <v>18191558</v>
      </c>
      <c r="M98" s="4">
        <v>731</v>
      </c>
      <c r="N98" s="4"/>
      <c r="O98" s="31">
        <v>44911</v>
      </c>
      <c r="P98" s="31">
        <v>45642</v>
      </c>
      <c r="Q98" s="32"/>
      <c r="R98" s="27" t="s">
        <v>21</v>
      </c>
    </row>
    <row r="99" spans="1:18" ht="79.5" customHeight="1" x14ac:dyDescent="0.35">
      <c r="A99" s="16" t="s">
        <v>982</v>
      </c>
      <c r="B99" s="16" t="s">
        <v>112</v>
      </c>
      <c r="C99" s="17" t="s">
        <v>224</v>
      </c>
      <c r="D99" s="18" t="s">
        <v>244</v>
      </c>
      <c r="E99" s="32" t="s">
        <v>344</v>
      </c>
      <c r="F99" s="20">
        <v>44914</v>
      </c>
      <c r="G99" s="16" t="s">
        <v>73</v>
      </c>
      <c r="H99" s="26" t="s">
        <v>345</v>
      </c>
      <c r="I99" s="16" t="s">
        <v>346</v>
      </c>
      <c r="J99" s="1">
        <v>48885933</v>
      </c>
      <c r="K99" s="3"/>
      <c r="L99" s="3">
        <f>+Tabla1[[#This Row],[VALOR INICIAL CONTRATO + IVA]]+Tabla1[[#This Row],[VALOR TOTAL ADICIONES + IVA]]</f>
        <v>48885933</v>
      </c>
      <c r="M99" s="4">
        <v>364</v>
      </c>
      <c r="N99" s="4"/>
      <c r="O99" s="31">
        <v>44927</v>
      </c>
      <c r="P99" s="31">
        <v>45291</v>
      </c>
      <c r="Q99" s="32"/>
      <c r="R99" s="27" t="s">
        <v>21</v>
      </c>
    </row>
    <row r="100" spans="1:18" ht="79.5" customHeight="1" x14ac:dyDescent="0.35">
      <c r="A100" s="16" t="s">
        <v>982</v>
      </c>
      <c r="B100" s="16" t="s">
        <v>139</v>
      </c>
      <c r="C100" s="17" t="s">
        <v>315</v>
      </c>
      <c r="D100" s="18" t="s">
        <v>244</v>
      </c>
      <c r="E100" s="32" t="s">
        <v>347</v>
      </c>
      <c r="F100" s="20">
        <v>44914</v>
      </c>
      <c r="G100" s="16" t="s">
        <v>73</v>
      </c>
      <c r="H100" s="26" t="s">
        <v>348</v>
      </c>
      <c r="I100" s="16" t="s">
        <v>349</v>
      </c>
      <c r="J100" s="1">
        <v>157577773</v>
      </c>
      <c r="K100" s="3"/>
      <c r="L100" s="3">
        <f>+Tabla1[[#This Row],[VALOR INICIAL CONTRATO + IVA]]+Tabla1[[#This Row],[VALOR TOTAL ADICIONES + IVA]]</f>
        <v>157577773</v>
      </c>
      <c r="M100" s="4">
        <v>1095</v>
      </c>
      <c r="N100" s="4"/>
      <c r="O100" s="31">
        <v>44927</v>
      </c>
      <c r="P100" s="31">
        <v>46022</v>
      </c>
      <c r="Q100" s="32"/>
      <c r="R100" s="27" t="s">
        <v>21</v>
      </c>
    </row>
    <row r="101" spans="1:18" ht="79.5" customHeight="1" x14ac:dyDescent="0.35">
      <c r="A101" s="16" t="s">
        <v>982</v>
      </c>
      <c r="B101" s="16" t="s">
        <v>112</v>
      </c>
      <c r="C101" s="17" t="s">
        <v>243</v>
      </c>
      <c r="D101" s="18" t="s">
        <v>119</v>
      </c>
      <c r="E101" s="32" t="s">
        <v>350</v>
      </c>
      <c r="F101" s="20">
        <v>44915</v>
      </c>
      <c r="G101" s="16" t="s">
        <v>73</v>
      </c>
      <c r="H101" s="26" t="s">
        <v>351</v>
      </c>
      <c r="I101" s="16" t="s">
        <v>352</v>
      </c>
      <c r="J101" s="1">
        <v>1797654777.5999999</v>
      </c>
      <c r="K101" s="3"/>
      <c r="L101" s="3">
        <f>+Tabla1[[#This Row],[VALOR INICIAL CONTRATO + IVA]]+Tabla1[[#This Row],[VALOR TOTAL ADICIONES + IVA]]</f>
        <v>1797654777.5999999</v>
      </c>
      <c r="M101" s="4">
        <v>273</v>
      </c>
      <c r="N101" s="4">
        <v>222</v>
      </c>
      <c r="O101" s="31">
        <v>44917</v>
      </c>
      <c r="P101" s="31">
        <v>45190</v>
      </c>
      <c r="Q101" s="31">
        <v>45412</v>
      </c>
      <c r="R101" s="27" t="s">
        <v>21</v>
      </c>
    </row>
    <row r="102" spans="1:18" ht="79.5" customHeight="1" x14ac:dyDescent="0.35">
      <c r="A102" s="16" t="s">
        <v>982</v>
      </c>
      <c r="B102" s="16" t="s">
        <v>112</v>
      </c>
      <c r="C102" s="18" t="s">
        <v>353</v>
      </c>
      <c r="D102" s="18" t="s">
        <v>244</v>
      </c>
      <c r="E102" s="32" t="s">
        <v>354</v>
      </c>
      <c r="F102" s="20">
        <v>44922</v>
      </c>
      <c r="G102" s="16" t="s">
        <v>355</v>
      </c>
      <c r="H102" s="26" t="s">
        <v>356</v>
      </c>
      <c r="I102" s="16" t="s">
        <v>357</v>
      </c>
      <c r="J102" s="1">
        <v>80953206</v>
      </c>
      <c r="K102" s="3"/>
      <c r="L102" s="3">
        <f>+Tabla1[[#This Row],[VALOR INICIAL CONTRATO + IVA]]+Tabla1[[#This Row],[VALOR TOTAL ADICIONES + IVA]]</f>
        <v>80953206</v>
      </c>
      <c r="M102" s="4">
        <v>1095</v>
      </c>
      <c r="N102" s="4"/>
      <c r="O102" s="31">
        <v>44927</v>
      </c>
      <c r="P102" s="31">
        <v>46022</v>
      </c>
      <c r="Q102" s="32"/>
      <c r="R102" s="27" t="s">
        <v>21</v>
      </c>
    </row>
    <row r="103" spans="1:18" ht="79.5" customHeight="1" x14ac:dyDescent="0.35">
      <c r="A103" s="16" t="s">
        <v>982</v>
      </c>
      <c r="B103" s="16" t="s">
        <v>128</v>
      </c>
      <c r="C103" s="18" t="s">
        <v>340</v>
      </c>
      <c r="D103" s="18" t="s">
        <v>244</v>
      </c>
      <c r="E103" s="32" t="s">
        <v>358</v>
      </c>
      <c r="F103" s="20">
        <v>44918</v>
      </c>
      <c r="G103" s="16" t="s">
        <v>73</v>
      </c>
      <c r="H103" s="26" t="s">
        <v>359</v>
      </c>
      <c r="I103" s="16" t="s">
        <v>282</v>
      </c>
      <c r="J103" s="1">
        <v>1137701880</v>
      </c>
      <c r="K103" s="3"/>
      <c r="L103" s="3">
        <f>+Tabla1[[#This Row],[VALOR INICIAL CONTRATO + IVA]]+Tabla1[[#This Row],[VALOR TOTAL ADICIONES + IVA]]</f>
        <v>1137701880</v>
      </c>
      <c r="M103" s="4">
        <v>364</v>
      </c>
      <c r="N103" s="4"/>
      <c r="O103" s="31">
        <v>44927</v>
      </c>
      <c r="P103" s="31">
        <v>45291</v>
      </c>
      <c r="Q103" s="32"/>
      <c r="R103" s="27" t="s">
        <v>21</v>
      </c>
    </row>
    <row r="104" spans="1:18" ht="56.5" customHeight="1" x14ac:dyDescent="0.35">
      <c r="A104" s="16" t="s">
        <v>982</v>
      </c>
      <c r="B104" s="16" t="s">
        <v>30</v>
      </c>
      <c r="C104" s="18" t="s">
        <v>123</v>
      </c>
      <c r="D104" s="18" t="s">
        <v>244</v>
      </c>
      <c r="E104" s="32" t="s">
        <v>360</v>
      </c>
      <c r="F104" s="20">
        <v>44916</v>
      </c>
      <c r="G104" s="16" t="s">
        <v>189</v>
      </c>
      <c r="H104" s="26" t="s">
        <v>361</v>
      </c>
      <c r="I104" s="16" t="s">
        <v>362</v>
      </c>
      <c r="J104" s="1">
        <v>906835742</v>
      </c>
      <c r="K104" s="3"/>
      <c r="L104" s="3">
        <f>+Tabla1[[#This Row],[VALOR INICIAL CONTRATO + IVA]]+Tabla1[[#This Row],[VALOR TOTAL ADICIONES + IVA]]</f>
        <v>906835742</v>
      </c>
      <c r="M104" s="4">
        <v>364</v>
      </c>
      <c r="N104" s="4"/>
      <c r="O104" s="31">
        <v>44927</v>
      </c>
      <c r="P104" s="31">
        <v>45291</v>
      </c>
      <c r="Q104" s="32"/>
      <c r="R104" s="27" t="s">
        <v>21</v>
      </c>
    </row>
    <row r="105" spans="1:18" ht="79.5" customHeight="1" x14ac:dyDescent="0.35">
      <c r="A105" s="16" t="s">
        <v>982</v>
      </c>
      <c r="B105" s="16" t="s">
        <v>30</v>
      </c>
      <c r="C105" s="18" t="s">
        <v>123</v>
      </c>
      <c r="D105" s="18" t="s">
        <v>244</v>
      </c>
      <c r="E105" s="32" t="s">
        <v>363</v>
      </c>
      <c r="F105" s="20">
        <v>44917</v>
      </c>
      <c r="G105" s="16" t="s">
        <v>189</v>
      </c>
      <c r="H105" s="26" t="s">
        <v>364</v>
      </c>
      <c r="I105" s="16" t="s">
        <v>365</v>
      </c>
      <c r="J105" s="1">
        <v>7385614163</v>
      </c>
      <c r="K105" s="3"/>
      <c r="L105" s="3">
        <f>+Tabla1[[#This Row],[VALOR INICIAL CONTRATO + IVA]]+Tabla1[[#This Row],[VALOR TOTAL ADICIONES + IVA]]</f>
        <v>7385614163</v>
      </c>
      <c r="M105" s="4">
        <v>364</v>
      </c>
      <c r="N105" s="4"/>
      <c r="O105" s="31">
        <v>44927</v>
      </c>
      <c r="P105" s="31">
        <v>45291</v>
      </c>
      <c r="Q105" s="32"/>
      <c r="R105" s="27" t="s">
        <v>21</v>
      </c>
    </row>
    <row r="106" spans="1:18" ht="79.5" customHeight="1" x14ac:dyDescent="0.35">
      <c r="A106" s="16" t="s">
        <v>982</v>
      </c>
      <c r="B106" s="16" t="s">
        <v>30</v>
      </c>
      <c r="C106" s="18" t="s">
        <v>229</v>
      </c>
      <c r="D106" s="18" t="s">
        <v>244</v>
      </c>
      <c r="E106" s="32" t="s">
        <v>366</v>
      </c>
      <c r="F106" s="20">
        <v>44918</v>
      </c>
      <c r="G106" s="16" t="s">
        <v>73</v>
      </c>
      <c r="H106" s="26" t="s">
        <v>367</v>
      </c>
      <c r="I106" s="16" t="s">
        <v>368</v>
      </c>
      <c r="J106" s="1">
        <v>23800000</v>
      </c>
      <c r="K106" s="3"/>
      <c r="L106" s="3">
        <f>+Tabla1[[#This Row],[VALOR INICIAL CONTRATO + IVA]]+Tabla1[[#This Row],[VALOR TOTAL ADICIONES + IVA]]</f>
        <v>23800000</v>
      </c>
      <c r="M106" s="4">
        <v>730</v>
      </c>
      <c r="N106" s="4"/>
      <c r="O106" s="31">
        <v>44928</v>
      </c>
      <c r="P106" s="31">
        <v>45658</v>
      </c>
      <c r="Q106" s="32"/>
      <c r="R106" s="27" t="s">
        <v>21</v>
      </c>
    </row>
    <row r="107" spans="1:18" ht="79.5" customHeight="1" x14ac:dyDescent="0.35">
      <c r="A107" s="16" t="s">
        <v>982</v>
      </c>
      <c r="B107" s="16" t="s">
        <v>30</v>
      </c>
      <c r="C107" s="18" t="s">
        <v>123</v>
      </c>
      <c r="D107" s="18" t="s">
        <v>244</v>
      </c>
      <c r="E107" s="32" t="s">
        <v>369</v>
      </c>
      <c r="F107" s="20">
        <v>44921</v>
      </c>
      <c r="G107" s="16" t="s">
        <v>189</v>
      </c>
      <c r="H107" s="26" t="s">
        <v>370</v>
      </c>
      <c r="I107" s="16" t="s">
        <v>371</v>
      </c>
      <c r="J107" s="1">
        <v>64345081</v>
      </c>
      <c r="K107" s="3"/>
      <c r="L107" s="3">
        <f>+Tabla1[[#This Row],[VALOR INICIAL CONTRATO + IVA]]+Tabla1[[#This Row],[VALOR TOTAL ADICIONES + IVA]]</f>
        <v>64345081</v>
      </c>
      <c r="M107" s="4">
        <v>364</v>
      </c>
      <c r="N107" s="4"/>
      <c r="O107" s="31">
        <v>44927</v>
      </c>
      <c r="P107" s="31">
        <v>45291</v>
      </c>
      <c r="Q107" s="32"/>
      <c r="R107" s="27" t="s">
        <v>21</v>
      </c>
    </row>
    <row r="108" spans="1:18" ht="69" customHeight="1" x14ac:dyDescent="0.35">
      <c r="A108" s="16" t="s">
        <v>982</v>
      </c>
      <c r="B108" s="16" t="s">
        <v>30</v>
      </c>
      <c r="C108" s="18" t="s">
        <v>31</v>
      </c>
      <c r="D108" s="18" t="s">
        <v>244</v>
      </c>
      <c r="E108" s="32" t="s">
        <v>372</v>
      </c>
      <c r="F108" s="20">
        <v>44918</v>
      </c>
      <c r="G108" s="16" t="s">
        <v>73</v>
      </c>
      <c r="H108" s="26" t="s">
        <v>373</v>
      </c>
      <c r="I108" s="16" t="s">
        <v>374</v>
      </c>
      <c r="J108" s="1">
        <v>14846422</v>
      </c>
      <c r="K108" s="3"/>
      <c r="L108" s="3">
        <f>+Tabla1[[#This Row],[VALOR INICIAL CONTRATO + IVA]]+Tabla1[[#This Row],[VALOR TOTAL ADICIONES + IVA]]</f>
        <v>14846422</v>
      </c>
      <c r="M108" s="4">
        <v>364</v>
      </c>
      <c r="N108" s="4"/>
      <c r="O108" s="31">
        <v>44927</v>
      </c>
      <c r="P108" s="31">
        <v>45291</v>
      </c>
      <c r="Q108" s="32"/>
      <c r="R108" s="27" t="s">
        <v>21</v>
      </c>
    </row>
    <row r="109" spans="1:18" ht="79.5" customHeight="1" x14ac:dyDescent="0.35">
      <c r="A109" s="16" t="s">
        <v>982</v>
      </c>
      <c r="B109" s="16" t="s">
        <v>112</v>
      </c>
      <c r="C109" s="17" t="s">
        <v>375</v>
      </c>
      <c r="D109" s="18" t="s">
        <v>71</v>
      </c>
      <c r="E109" s="32" t="s">
        <v>376</v>
      </c>
      <c r="F109" s="20">
        <v>44921</v>
      </c>
      <c r="G109" s="16" t="s">
        <v>73</v>
      </c>
      <c r="H109" s="26" t="s">
        <v>377</v>
      </c>
      <c r="I109" s="16" t="s">
        <v>378</v>
      </c>
      <c r="J109" s="12">
        <v>485520000</v>
      </c>
      <c r="K109" s="2"/>
      <c r="L109" s="3">
        <f>+Tabla1[[#This Row],[VALOR INICIAL CONTRATO + IVA]]+Tabla1[[#This Row],[VALOR TOTAL ADICIONES + IVA]]</f>
        <v>485520000</v>
      </c>
      <c r="M109" s="4">
        <v>364</v>
      </c>
      <c r="N109" s="8"/>
      <c r="O109" s="31">
        <v>44927</v>
      </c>
      <c r="P109" s="31">
        <v>45291</v>
      </c>
      <c r="Q109" s="31"/>
      <c r="R109" s="27" t="s">
        <v>21</v>
      </c>
    </row>
    <row r="110" spans="1:18" ht="73" customHeight="1" x14ac:dyDescent="0.35">
      <c r="A110" s="16" t="s">
        <v>982</v>
      </c>
      <c r="B110" s="16" t="s">
        <v>30</v>
      </c>
      <c r="C110" s="18" t="s">
        <v>123</v>
      </c>
      <c r="D110" s="18" t="s">
        <v>244</v>
      </c>
      <c r="E110" s="32" t="s">
        <v>379</v>
      </c>
      <c r="F110" s="20">
        <v>44922</v>
      </c>
      <c r="G110" s="16" t="s">
        <v>189</v>
      </c>
      <c r="H110" s="26" t="s">
        <v>380</v>
      </c>
      <c r="I110" s="16" t="s">
        <v>362</v>
      </c>
      <c r="J110" s="12">
        <v>73727825</v>
      </c>
      <c r="K110" s="2"/>
      <c r="L110" s="3">
        <f>+Tabla1[[#This Row],[VALOR INICIAL CONTRATO + IVA]]+Tabla1[[#This Row],[VALOR TOTAL ADICIONES + IVA]]</f>
        <v>73727825</v>
      </c>
      <c r="M110" s="4">
        <v>365</v>
      </c>
      <c r="N110" s="8"/>
      <c r="O110" s="31">
        <v>44926</v>
      </c>
      <c r="P110" s="31">
        <v>45291</v>
      </c>
      <c r="Q110" s="32"/>
      <c r="R110" s="27" t="s">
        <v>21</v>
      </c>
    </row>
    <row r="111" spans="1:18" ht="60.5" customHeight="1" x14ac:dyDescent="0.35">
      <c r="A111" s="16" t="s">
        <v>982</v>
      </c>
      <c r="B111" s="16" t="s">
        <v>30</v>
      </c>
      <c r="C111" s="18" t="s">
        <v>31</v>
      </c>
      <c r="D111" s="18" t="s">
        <v>244</v>
      </c>
      <c r="E111" s="32" t="s">
        <v>381</v>
      </c>
      <c r="F111" s="20">
        <v>44922</v>
      </c>
      <c r="G111" s="16" t="s">
        <v>73</v>
      </c>
      <c r="H111" s="26" t="s">
        <v>382</v>
      </c>
      <c r="I111" s="16" t="s">
        <v>383</v>
      </c>
      <c r="J111" s="12">
        <v>20564538</v>
      </c>
      <c r="K111" s="2"/>
      <c r="L111" s="3">
        <f>+Tabla1[[#This Row],[VALOR INICIAL CONTRATO + IVA]]+Tabla1[[#This Row],[VALOR TOTAL ADICIONES + IVA]]</f>
        <v>20564538</v>
      </c>
      <c r="M111" s="4">
        <v>364</v>
      </c>
      <c r="N111" s="8"/>
      <c r="O111" s="31">
        <v>44927</v>
      </c>
      <c r="P111" s="31">
        <v>45291</v>
      </c>
      <c r="Q111" s="32"/>
      <c r="R111" s="27" t="s">
        <v>21</v>
      </c>
    </row>
    <row r="112" spans="1:18" ht="79.5" customHeight="1" x14ac:dyDescent="0.35">
      <c r="A112" s="16" t="s">
        <v>982</v>
      </c>
      <c r="B112" s="16" t="s">
        <v>30</v>
      </c>
      <c r="C112" s="18" t="s">
        <v>229</v>
      </c>
      <c r="D112" s="18" t="s">
        <v>244</v>
      </c>
      <c r="E112" s="32" t="s">
        <v>384</v>
      </c>
      <c r="F112" s="20">
        <v>44923</v>
      </c>
      <c r="G112" s="16" t="s">
        <v>73</v>
      </c>
      <c r="H112" s="26" t="s">
        <v>385</v>
      </c>
      <c r="I112" s="16" t="s">
        <v>386</v>
      </c>
      <c r="J112" s="12">
        <v>17850000</v>
      </c>
      <c r="K112" s="2">
        <v>11900000</v>
      </c>
      <c r="L112" s="3">
        <f>+Tabla1[[#This Row],[VALOR INICIAL CONTRATO + IVA]]+Tabla1[[#This Row],[VALOR TOTAL ADICIONES + IVA]]</f>
        <v>29750000</v>
      </c>
      <c r="M112" s="4">
        <v>363</v>
      </c>
      <c r="N112" s="8"/>
      <c r="O112" s="31">
        <v>44928</v>
      </c>
      <c r="P112" s="31">
        <v>45291</v>
      </c>
      <c r="Q112" s="32"/>
      <c r="R112" s="27" t="s">
        <v>21</v>
      </c>
    </row>
    <row r="113" spans="1:18" ht="79.5" customHeight="1" x14ac:dyDescent="0.35">
      <c r="A113" s="16" t="s">
        <v>982</v>
      </c>
      <c r="B113" s="16" t="s">
        <v>387</v>
      </c>
      <c r="C113" s="17" t="s">
        <v>388</v>
      </c>
      <c r="D113" s="18" t="s">
        <v>244</v>
      </c>
      <c r="E113" s="32" t="s">
        <v>389</v>
      </c>
      <c r="F113" s="20">
        <v>44923</v>
      </c>
      <c r="G113" s="16" t="s">
        <v>73</v>
      </c>
      <c r="H113" s="26" t="s">
        <v>390</v>
      </c>
      <c r="I113" s="16" t="s">
        <v>391</v>
      </c>
      <c r="J113" s="12">
        <v>50000000</v>
      </c>
      <c r="K113" s="2"/>
      <c r="L113" s="3">
        <f>+Tabla1[[#This Row],[VALOR INICIAL CONTRATO + IVA]]+Tabla1[[#This Row],[VALOR TOTAL ADICIONES + IVA]]</f>
        <v>50000000</v>
      </c>
      <c r="M113" s="4">
        <v>364</v>
      </c>
      <c r="N113" s="8">
        <v>31</v>
      </c>
      <c r="O113" s="31">
        <v>44927</v>
      </c>
      <c r="P113" s="31">
        <v>45291</v>
      </c>
      <c r="Q113" s="31">
        <v>45322</v>
      </c>
      <c r="R113" s="27" t="s">
        <v>21</v>
      </c>
    </row>
    <row r="114" spans="1:18" ht="79.5" customHeight="1" x14ac:dyDescent="0.35">
      <c r="A114" s="16" t="s">
        <v>982</v>
      </c>
      <c r="B114" s="16" t="s">
        <v>30</v>
      </c>
      <c r="C114" s="18" t="s">
        <v>229</v>
      </c>
      <c r="D114" s="18" t="s">
        <v>244</v>
      </c>
      <c r="E114" s="32" t="s">
        <v>392</v>
      </c>
      <c r="F114" s="20">
        <v>44923</v>
      </c>
      <c r="G114" s="16" t="s">
        <v>73</v>
      </c>
      <c r="H114" s="26" t="s">
        <v>393</v>
      </c>
      <c r="I114" s="16" t="s">
        <v>394</v>
      </c>
      <c r="J114" s="12">
        <v>50000000</v>
      </c>
      <c r="K114" s="2"/>
      <c r="L114" s="3">
        <f>+Tabla1[[#This Row],[VALOR INICIAL CONTRATO + IVA]]+Tabla1[[#This Row],[VALOR TOTAL ADICIONES + IVA]]</f>
        <v>50000000</v>
      </c>
      <c r="M114" s="4">
        <v>363</v>
      </c>
      <c r="N114" s="8"/>
      <c r="O114" s="31">
        <v>44928</v>
      </c>
      <c r="P114" s="31">
        <v>45291</v>
      </c>
      <c r="Q114" s="32"/>
      <c r="R114" s="27" t="s">
        <v>21</v>
      </c>
    </row>
    <row r="115" spans="1:18" ht="79.5" customHeight="1" x14ac:dyDescent="0.35">
      <c r="A115" s="16" t="s">
        <v>982</v>
      </c>
      <c r="B115" s="16" t="s">
        <v>30</v>
      </c>
      <c r="C115" s="18" t="s">
        <v>31</v>
      </c>
      <c r="D115" s="18" t="s">
        <v>119</v>
      </c>
      <c r="E115" s="32" t="s">
        <v>395</v>
      </c>
      <c r="F115" s="20">
        <v>44924</v>
      </c>
      <c r="G115" s="16" t="s">
        <v>189</v>
      </c>
      <c r="H115" s="26" t="s">
        <v>396</v>
      </c>
      <c r="I115" s="16" t="s">
        <v>397</v>
      </c>
      <c r="J115" s="12">
        <v>1054003009</v>
      </c>
      <c r="K115" s="2"/>
      <c r="L115" s="3">
        <f>+Tabla1[[#This Row],[VALOR INICIAL CONTRATO + IVA]]+Tabla1[[#This Row],[VALOR TOTAL ADICIONES + IVA]]</f>
        <v>1054003009</v>
      </c>
      <c r="M115" s="4">
        <v>365</v>
      </c>
      <c r="N115" s="8"/>
      <c r="O115" s="31">
        <v>44927</v>
      </c>
      <c r="P115" s="31">
        <v>45292</v>
      </c>
      <c r="Q115" s="32"/>
      <c r="R115" s="27" t="s">
        <v>21</v>
      </c>
    </row>
    <row r="116" spans="1:18" ht="79.5" customHeight="1" x14ac:dyDescent="0.35">
      <c r="A116" s="16" t="s">
        <v>982</v>
      </c>
      <c r="B116" s="16" t="s">
        <v>30</v>
      </c>
      <c r="C116" s="18" t="s">
        <v>123</v>
      </c>
      <c r="D116" s="18" t="s">
        <v>244</v>
      </c>
      <c r="E116" s="32" t="s">
        <v>398</v>
      </c>
      <c r="F116" s="20">
        <v>44924</v>
      </c>
      <c r="G116" s="16" t="s">
        <v>189</v>
      </c>
      <c r="H116" s="26" t="s">
        <v>399</v>
      </c>
      <c r="I116" s="16" t="s">
        <v>362</v>
      </c>
      <c r="J116" s="12">
        <v>208151341</v>
      </c>
      <c r="K116" s="2"/>
      <c r="L116" s="3">
        <f>+Tabla1[[#This Row],[VALOR INICIAL CONTRATO + IVA]]+Tabla1[[#This Row],[VALOR TOTAL ADICIONES + IVA]]</f>
        <v>208151341</v>
      </c>
      <c r="M116" s="4">
        <v>365</v>
      </c>
      <c r="N116" s="8"/>
      <c r="O116" s="31">
        <v>44926</v>
      </c>
      <c r="P116" s="31">
        <v>45291</v>
      </c>
      <c r="Q116" s="32"/>
      <c r="R116" s="27" t="s">
        <v>21</v>
      </c>
    </row>
    <row r="117" spans="1:18" ht="79.5" customHeight="1" x14ac:dyDescent="0.35">
      <c r="A117" s="16" t="s">
        <v>982</v>
      </c>
      <c r="B117" s="16" t="s">
        <v>387</v>
      </c>
      <c r="C117" s="17" t="s">
        <v>483</v>
      </c>
      <c r="D117" s="18" t="s">
        <v>244</v>
      </c>
      <c r="E117" s="32" t="s">
        <v>400</v>
      </c>
      <c r="F117" s="20">
        <v>44924</v>
      </c>
      <c r="G117" s="16" t="s">
        <v>73</v>
      </c>
      <c r="H117" s="26" t="s">
        <v>401</v>
      </c>
      <c r="I117" s="16" t="s">
        <v>402</v>
      </c>
      <c r="J117" s="12">
        <v>39984000</v>
      </c>
      <c r="K117" s="2"/>
      <c r="L117" s="3">
        <f>+Tabla1[[#This Row],[VALOR INICIAL CONTRATO + IVA]]+Tabla1[[#This Row],[VALOR TOTAL ADICIONES + IVA]]</f>
        <v>39984000</v>
      </c>
      <c r="M117" s="4">
        <v>364</v>
      </c>
      <c r="N117" s="8"/>
      <c r="O117" s="31">
        <v>44927</v>
      </c>
      <c r="P117" s="31">
        <v>45291</v>
      </c>
      <c r="Q117" s="32"/>
      <c r="R117" s="27" t="s">
        <v>21</v>
      </c>
    </row>
    <row r="118" spans="1:18" ht="79.5" customHeight="1" x14ac:dyDescent="0.35">
      <c r="A118" s="16" t="s">
        <v>982</v>
      </c>
      <c r="B118" s="16" t="s">
        <v>283</v>
      </c>
      <c r="C118" s="18" t="s">
        <v>301</v>
      </c>
      <c r="D118" s="18" t="s">
        <v>244</v>
      </c>
      <c r="E118" s="32" t="s">
        <v>403</v>
      </c>
      <c r="F118" s="31">
        <v>44925</v>
      </c>
      <c r="G118" s="16" t="s">
        <v>73</v>
      </c>
      <c r="H118" s="26" t="s">
        <v>404</v>
      </c>
      <c r="I118" s="16" t="s">
        <v>184</v>
      </c>
      <c r="J118" s="12">
        <v>364041439</v>
      </c>
      <c r="K118" s="2"/>
      <c r="L118" s="3">
        <f>+Tabla1[[#This Row],[VALOR INICIAL CONTRATO + IVA]]+Tabla1[[#This Row],[VALOR TOTAL ADICIONES + IVA]]</f>
        <v>364041439</v>
      </c>
      <c r="M118" s="4">
        <v>730</v>
      </c>
      <c r="N118" s="8"/>
      <c r="O118" s="31">
        <v>44927</v>
      </c>
      <c r="P118" s="31">
        <v>45657</v>
      </c>
      <c r="Q118" s="32"/>
      <c r="R118" s="27" t="s">
        <v>21</v>
      </c>
    </row>
    <row r="119" spans="1:18" ht="79.5" customHeight="1" x14ac:dyDescent="0.35">
      <c r="A119" s="16" t="s">
        <v>982</v>
      </c>
      <c r="B119" s="22" t="s">
        <v>128</v>
      </c>
      <c r="C119" s="18" t="s">
        <v>263</v>
      </c>
      <c r="D119" s="18" t="s">
        <v>244</v>
      </c>
      <c r="E119" s="23" t="s">
        <v>405</v>
      </c>
      <c r="F119" s="20">
        <v>44958</v>
      </c>
      <c r="G119" s="22" t="s">
        <v>268</v>
      </c>
      <c r="H119" s="21" t="s">
        <v>406</v>
      </c>
      <c r="I119" s="22" t="s">
        <v>343</v>
      </c>
      <c r="J119" s="1">
        <v>425573740</v>
      </c>
      <c r="K119" s="23"/>
      <c r="L119" s="3">
        <f>+Tabla1[[#This Row],[VALOR INICIAL CONTRATO + IVA]]+Tabla1[[#This Row],[VALOR TOTAL ADICIONES + IVA]]</f>
        <v>425573740</v>
      </c>
      <c r="M119" s="4">
        <v>758</v>
      </c>
      <c r="N119" s="33"/>
      <c r="O119" s="20">
        <v>44958</v>
      </c>
      <c r="P119" s="24">
        <v>45716</v>
      </c>
      <c r="Q119" s="23"/>
      <c r="R119" s="27" t="s">
        <v>21</v>
      </c>
    </row>
    <row r="120" spans="1:18" ht="92.5" customHeight="1" x14ac:dyDescent="0.35">
      <c r="A120" s="16" t="s">
        <v>982</v>
      </c>
      <c r="B120" s="16" t="s">
        <v>30</v>
      </c>
      <c r="C120" s="34" t="s">
        <v>407</v>
      </c>
      <c r="D120" s="34" t="s">
        <v>244</v>
      </c>
      <c r="E120" s="23" t="s">
        <v>408</v>
      </c>
      <c r="F120" s="20">
        <v>44937</v>
      </c>
      <c r="G120" s="22" t="s">
        <v>73</v>
      </c>
      <c r="H120" s="21" t="s">
        <v>409</v>
      </c>
      <c r="I120" s="22" t="s">
        <v>410</v>
      </c>
      <c r="J120" s="1">
        <v>23800000</v>
      </c>
      <c r="K120" s="3"/>
      <c r="L120" s="3">
        <f>+Tabla1[[#This Row],[VALOR INICIAL CONTRATO + IVA]]+Tabla1[[#This Row],[VALOR TOTAL ADICIONES + IVA]]</f>
        <v>23800000</v>
      </c>
      <c r="M120" s="4">
        <v>354</v>
      </c>
      <c r="N120" s="4"/>
      <c r="O120" s="20">
        <v>44937</v>
      </c>
      <c r="P120" s="24">
        <v>45291</v>
      </c>
      <c r="Q120" s="24"/>
      <c r="R120" s="27" t="s">
        <v>21</v>
      </c>
    </row>
    <row r="121" spans="1:18" ht="79.5" customHeight="1" x14ac:dyDescent="0.35">
      <c r="A121" s="16" t="s">
        <v>982</v>
      </c>
      <c r="B121" s="16" t="s">
        <v>30</v>
      </c>
      <c r="C121" s="18" t="s">
        <v>123</v>
      </c>
      <c r="D121" s="34" t="s">
        <v>244</v>
      </c>
      <c r="E121" s="19" t="s">
        <v>411</v>
      </c>
      <c r="F121" s="20">
        <v>44942</v>
      </c>
      <c r="G121" s="22" t="s">
        <v>73</v>
      </c>
      <c r="H121" s="26" t="s">
        <v>412</v>
      </c>
      <c r="I121" s="46" t="s">
        <v>413</v>
      </c>
      <c r="J121" s="1">
        <v>20000000</v>
      </c>
      <c r="K121" s="3"/>
      <c r="L121" s="3">
        <f>+Tabla1[[#This Row],[VALOR INICIAL CONTRATO + IVA]]+Tabla1[[#This Row],[VALOR TOTAL ADICIONES + IVA]]</f>
        <v>20000000</v>
      </c>
      <c r="M121" s="4">
        <v>349</v>
      </c>
      <c r="N121" s="4"/>
      <c r="O121" s="20">
        <v>44942</v>
      </c>
      <c r="P121" s="24">
        <v>45291</v>
      </c>
      <c r="Q121" s="24"/>
      <c r="R121" s="27" t="s">
        <v>21</v>
      </c>
    </row>
    <row r="122" spans="1:18" ht="79.5" customHeight="1" x14ac:dyDescent="0.35">
      <c r="A122" s="16" t="s">
        <v>982</v>
      </c>
      <c r="B122" s="16" t="s">
        <v>30</v>
      </c>
      <c r="C122" s="34" t="s">
        <v>407</v>
      </c>
      <c r="D122" s="34" t="s">
        <v>244</v>
      </c>
      <c r="E122" s="39" t="s">
        <v>414</v>
      </c>
      <c r="F122" s="20">
        <v>44937</v>
      </c>
      <c r="G122" s="22" t="s">
        <v>73</v>
      </c>
      <c r="H122" s="21" t="s">
        <v>415</v>
      </c>
      <c r="I122" s="16" t="s">
        <v>416</v>
      </c>
      <c r="J122" s="1">
        <v>10000000</v>
      </c>
      <c r="K122" s="3">
        <v>10000000</v>
      </c>
      <c r="L122" s="3">
        <f>+Tabla1[[#This Row],[VALOR INICIAL CONTRATO + IVA]]+Tabla1[[#This Row],[VALOR TOTAL ADICIONES + IVA]]</f>
        <v>20000000</v>
      </c>
      <c r="M122" s="4">
        <v>354</v>
      </c>
      <c r="N122" s="4">
        <v>366</v>
      </c>
      <c r="O122" s="20">
        <v>44937</v>
      </c>
      <c r="P122" s="24">
        <v>45291</v>
      </c>
      <c r="Q122" s="24">
        <v>45657</v>
      </c>
      <c r="R122" s="27" t="s">
        <v>21</v>
      </c>
    </row>
    <row r="123" spans="1:18" ht="79.5" customHeight="1" x14ac:dyDescent="0.35">
      <c r="A123" s="16" t="s">
        <v>982</v>
      </c>
      <c r="B123" s="16" t="s">
        <v>112</v>
      </c>
      <c r="C123" s="17" t="s">
        <v>417</v>
      </c>
      <c r="D123" s="34" t="s">
        <v>244</v>
      </c>
      <c r="E123" s="19" t="s">
        <v>418</v>
      </c>
      <c r="F123" s="20">
        <v>44943</v>
      </c>
      <c r="G123" s="22" t="s">
        <v>73</v>
      </c>
      <c r="H123" s="21" t="s">
        <v>419</v>
      </c>
      <c r="I123" s="22" t="s">
        <v>420</v>
      </c>
      <c r="J123" s="1">
        <v>29750000</v>
      </c>
      <c r="K123" s="3"/>
      <c r="L123" s="3">
        <f>+Tabla1[[#This Row],[VALOR INICIAL CONTRATO + IVA]]+Tabla1[[#This Row],[VALOR TOTAL ADICIONES + IVA]]</f>
        <v>29750000</v>
      </c>
      <c r="M123" s="4">
        <v>364</v>
      </c>
      <c r="N123" s="4"/>
      <c r="O123" s="20">
        <v>44943</v>
      </c>
      <c r="P123" s="24">
        <v>45307</v>
      </c>
      <c r="Q123" s="24"/>
      <c r="R123" s="27" t="s">
        <v>21</v>
      </c>
    </row>
    <row r="124" spans="1:18" ht="79.5" customHeight="1" x14ac:dyDescent="0.35">
      <c r="A124" s="16" t="s">
        <v>982</v>
      </c>
      <c r="B124" s="16" t="s">
        <v>112</v>
      </c>
      <c r="C124" s="17" t="s">
        <v>353</v>
      </c>
      <c r="D124" s="34" t="s">
        <v>244</v>
      </c>
      <c r="E124" s="23" t="s">
        <v>421</v>
      </c>
      <c r="F124" s="20">
        <v>44944</v>
      </c>
      <c r="G124" s="22" t="s">
        <v>73</v>
      </c>
      <c r="H124" s="21" t="s">
        <v>422</v>
      </c>
      <c r="I124" s="22" t="s">
        <v>423</v>
      </c>
      <c r="J124" s="1">
        <v>1018833633</v>
      </c>
      <c r="K124" s="3"/>
      <c r="L124" s="3">
        <f>+Tabla1[[#This Row],[VALOR INICIAL CONTRATO + IVA]]+Tabla1[[#This Row],[VALOR TOTAL ADICIONES + IVA]]</f>
        <v>1018833633</v>
      </c>
      <c r="M124" s="4">
        <v>1072</v>
      </c>
      <c r="N124" s="4"/>
      <c r="O124" s="20">
        <v>44950</v>
      </c>
      <c r="P124" s="24">
        <v>46022</v>
      </c>
      <c r="Q124" s="24"/>
      <c r="R124" s="27" t="s">
        <v>21</v>
      </c>
    </row>
    <row r="125" spans="1:18" ht="79.5" customHeight="1" x14ac:dyDescent="0.35">
      <c r="A125" s="16" t="s">
        <v>982</v>
      </c>
      <c r="B125" s="16" t="s">
        <v>112</v>
      </c>
      <c r="C125" s="5" t="s">
        <v>224</v>
      </c>
      <c r="D125" s="34" t="s">
        <v>119</v>
      </c>
      <c r="E125" s="23" t="s">
        <v>424</v>
      </c>
      <c r="F125" s="20">
        <v>44945</v>
      </c>
      <c r="G125" s="22" t="s">
        <v>73</v>
      </c>
      <c r="H125" s="26" t="s">
        <v>425</v>
      </c>
      <c r="I125" s="16" t="s">
        <v>426</v>
      </c>
      <c r="J125" s="1">
        <v>1899167220</v>
      </c>
      <c r="K125" s="3"/>
      <c r="L125" s="3">
        <f>+Tabla1[[#This Row],[VALOR INICIAL CONTRATO + IVA]]+Tabla1[[#This Row],[VALOR TOTAL ADICIONES + IVA]]</f>
        <v>1899167220</v>
      </c>
      <c r="M125" s="4">
        <v>730</v>
      </c>
      <c r="N125" s="4"/>
      <c r="O125" s="20">
        <v>44958</v>
      </c>
      <c r="P125" s="24">
        <v>45688</v>
      </c>
      <c r="Q125" s="24"/>
      <c r="R125" s="27" t="s">
        <v>21</v>
      </c>
    </row>
    <row r="126" spans="1:18" ht="79.5" customHeight="1" x14ac:dyDescent="0.35">
      <c r="A126" s="16" t="s">
        <v>982</v>
      </c>
      <c r="B126" s="16" t="s">
        <v>14</v>
      </c>
      <c r="C126" s="5" t="s">
        <v>275</v>
      </c>
      <c r="D126" s="34" t="s">
        <v>244</v>
      </c>
      <c r="E126" s="6" t="s">
        <v>427</v>
      </c>
      <c r="F126" s="20">
        <v>44944</v>
      </c>
      <c r="G126" s="22" t="s">
        <v>73</v>
      </c>
      <c r="H126" s="21" t="s">
        <v>428</v>
      </c>
      <c r="I126" s="22" t="s">
        <v>429</v>
      </c>
      <c r="J126" s="1">
        <v>17230572</v>
      </c>
      <c r="K126" s="3"/>
      <c r="L126" s="3">
        <f>+Tabla1[[#This Row],[VALOR INICIAL CONTRATO + IVA]]+Tabla1[[#This Row],[VALOR TOTAL ADICIONES + IVA]]</f>
        <v>17230572</v>
      </c>
      <c r="M126" s="4">
        <v>347</v>
      </c>
      <c r="N126" s="4"/>
      <c r="O126" s="20">
        <v>44944</v>
      </c>
      <c r="P126" s="24">
        <v>45291</v>
      </c>
      <c r="Q126" s="24"/>
      <c r="R126" s="27" t="s">
        <v>21</v>
      </c>
    </row>
    <row r="127" spans="1:18" ht="79.5" customHeight="1" x14ac:dyDescent="0.35">
      <c r="A127" s="16" t="s">
        <v>982</v>
      </c>
      <c r="B127" s="16" t="s">
        <v>128</v>
      </c>
      <c r="C127" s="18" t="s">
        <v>430</v>
      </c>
      <c r="D127" s="34" t="s">
        <v>71</v>
      </c>
      <c r="E127" s="23" t="s">
        <v>431</v>
      </c>
      <c r="F127" s="20">
        <v>44945</v>
      </c>
      <c r="G127" s="22" t="s">
        <v>73</v>
      </c>
      <c r="H127" s="21" t="s">
        <v>432</v>
      </c>
      <c r="I127" s="22" t="s">
        <v>433</v>
      </c>
      <c r="J127" s="1">
        <v>310680800</v>
      </c>
      <c r="K127" s="3"/>
      <c r="L127" s="3">
        <f>+Tabla1[[#This Row],[VALOR INICIAL CONTRATO + IVA]]+Tabla1[[#This Row],[VALOR TOTAL ADICIONES + IVA]]</f>
        <v>310680800</v>
      </c>
      <c r="M127" s="4">
        <v>730</v>
      </c>
      <c r="N127" s="4"/>
      <c r="O127" s="20">
        <v>44945</v>
      </c>
      <c r="P127" s="24">
        <v>45675</v>
      </c>
      <c r="Q127" s="24"/>
      <c r="R127" s="27" t="s">
        <v>21</v>
      </c>
    </row>
    <row r="128" spans="1:18" ht="79.5" customHeight="1" x14ac:dyDescent="0.35">
      <c r="A128" s="16" t="s">
        <v>982</v>
      </c>
      <c r="B128" s="16" t="s">
        <v>30</v>
      </c>
      <c r="C128" s="5" t="s">
        <v>31</v>
      </c>
      <c r="D128" s="34" t="s">
        <v>244</v>
      </c>
      <c r="E128" s="6" t="s">
        <v>434</v>
      </c>
      <c r="F128" s="20">
        <v>44952</v>
      </c>
      <c r="G128" s="22" t="s">
        <v>309</v>
      </c>
      <c r="H128" s="21" t="s">
        <v>435</v>
      </c>
      <c r="I128" s="22" t="s">
        <v>436</v>
      </c>
      <c r="J128" s="1">
        <v>30202694</v>
      </c>
      <c r="K128" s="3"/>
      <c r="L128" s="3">
        <f>+Tabla1[[#This Row],[VALOR INICIAL CONTRATO + IVA]]+Tabla1[[#This Row],[VALOR TOTAL ADICIONES + IVA]]</f>
        <v>30202694</v>
      </c>
      <c r="M128" s="4">
        <v>339</v>
      </c>
      <c r="N128" s="4"/>
      <c r="O128" s="20">
        <v>44952</v>
      </c>
      <c r="P128" s="24">
        <v>45291</v>
      </c>
      <c r="Q128" s="24"/>
      <c r="R128" s="27" t="s">
        <v>21</v>
      </c>
    </row>
    <row r="129" spans="1:18" ht="79.5" customHeight="1" x14ac:dyDescent="0.35">
      <c r="A129" s="16" t="s">
        <v>982</v>
      </c>
      <c r="B129" s="16" t="s">
        <v>112</v>
      </c>
      <c r="C129" s="18" t="s">
        <v>437</v>
      </c>
      <c r="D129" s="34" t="s">
        <v>244</v>
      </c>
      <c r="E129" s="23" t="s">
        <v>438</v>
      </c>
      <c r="F129" s="20">
        <v>44952</v>
      </c>
      <c r="G129" s="22" t="s">
        <v>73</v>
      </c>
      <c r="H129" s="21" t="s">
        <v>439</v>
      </c>
      <c r="I129" s="22" t="s">
        <v>440</v>
      </c>
      <c r="J129" s="1">
        <v>29750000</v>
      </c>
      <c r="K129" s="3"/>
      <c r="L129" s="3">
        <f>+Tabla1[[#This Row],[VALOR INICIAL CONTRATO + IVA]]+Tabla1[[#This Row],[VALOR TOTAL ADICIONES + IVA]]</f>
        <v>29750000</v>
      </c>
      <c r="M129" s="4">
        <v>339</v>
      </c>
      <c r="N129" s="4"/>
      <c r="O129" s="20">
        <v>44952</v>
      </c>
      <c r="P129" s="24">
        <v>45291</v>
      </c>
      <c r="Q129" s="24"/>
      <c r="R129" s="27" t="s">
        <v>21</v>
      </c>
    </row>
    <row r="130" spans="1:18" ht="79.5" customHeight="1" x14ac:dyDescent="0.35">
      <c r="A130" s="16" t="s">
        <v>982</v>
      </c>
      <c r="B130" s="16" t="s">
        <v>112</v>
      </c>
      <c r="C130" s="18" t="s">
        <v>437</v>
      </c>
      <c r="D130" s="34" t="s">
        <v>244</v>
      </c>
      <c r="E130" s="23" t="s">
        <v>441</v>
      </c>
      <c r="F130" s="20">
        <v>44953</v>
      </c>
      <c r="G130" s="22" t="s">
        <v>73</v>
      </c>
      <c r="H130" s="21" t="s">
        <v>442</v>
      </c>
      <c r="I130" s="22" t="s">
        <v>443</v>
      </c>
      <c r="J130" s="1">
        <v>363463485</v>
      </c>
      <c r="K130" s="3">
        <v>23800000</v>
      </c>
      <c r="L130" s="3">
        <f>+Tabla1[[#This Row],[VALOR INICIAL CONTRATO + IVA]]+Tabla1[[#This Row],[VALOR TOTAL ADICIONES + IVA]]</f>
        <v>387263485</v>
      </c>
      <c r="M130" s="4">
        <v>338</v>
      </c>
      <c r="N130" s="4"/>
      <c r="O130" s="20">
        <v>44953</v>
      </c>
      <c r="P130" s="24">
        <v>45291</v>
      </c>
      <c r="Q130" s="24"/>
      <c r="R130" s="27" t="s">
        <v>21</v>
      </c>
    </row>
    <row r="131" spans="1:18" ht="79.5" customHeight="1" x14ac:dyDescent="0.35">
      <c r="A131" s="16" t="s">
        <v>982</v>
      </c>
      <c r="B131" s="16" t="s">
        <v>14</v>
      </c>
      <c r="C131" s="18" t="s">
        <v>444</v>
      </c>
      <c r="D131" s="34" t="s">
        <v>244</v>
      </c>
      <c r="E131" s="23" t="s">
        <v>445</v>
      </c>
      <c r="F131" s="20">
        <v>44956</v>
      </c>
      <c r="G131" s="22" t="s">
        <v>73</v>
      </c>
      <c r="H131" s="21" t="s">
        <v>446</v>
      </c>
      <c r="I131" s="22" t="s">
        <v>447</v>
      </c>
      <c r="J131" s="1">
        <v>1492000</v>
      </c>
      <c r="K131" s="3"/>
      <c r="L131" s="3">
        <f>+Tabla1[[#This Row],[VALOR INICIAL CONTRATO + IVA]]+Tabla1[[#This Row],[VALOR TOTAL ADICIONES + IVA]]</f>
        <v>1492000</v>
      </c>
      <c r="M131" s="4">
        <v>364</v>
      </c>
      <c r="N131" s="4"/>
      <c r="O131" s="20">
        <v>44960</v>
      </c>
      <c r="P131" s="24">
        <v>45324</v>
      </c>
      <c r="Q131" s="24"/>
      <c r="R131" s="27" t="s">
        <v>21</v>
      </c>
    </row>
    <row r="132" spans="1:18" ht="79.5" customHeight="1" x14ac:dyDescent="0.35">
      <c r="A132" s="16" t="s">
        <v>982</v>
      </c>
      <c r="B132" s="16" t="s">
        <v>112</v>
      </c>
      <c r="C132" s="18" t="s">
        <v>437</v>
      </c>
      <c r="D132" s="34" t="s">
        <v>244</v>
      </c>
      <c r="E132" s="23" t="s">
        <v>448</v>
      </c>
      <c r="F132" s="20">
        <v>44953</v>
      </c>
      <c r="G132" s="22" t="s">
        <v>73</v>
      </c>
      <c r="H132" s="21" t="s">
        <v>449</v>
      </c>
      <c r="I132" s="22" t="s">
        <v>450</v>
      </c>
      <c r="J132" s="1">
        <v>29750000</v>
      </c>
      <c r="K132" s="3"/>
      <c r="L132" s="3">
        <f>+Tabla1[[#This Row],[VALOR INICIAL CONTRATO + IVA]]+Tabla1[[#This Row],[VALOR TOTAL ADICIONES + IVA]]</f>
        <v>29750000</v>
      </c>
      <c r="M132" s="4">
        <v>338</v>
      </c>
      <c r="N132" s="4"/>
      <c r="O132" s="20">
        <v>44953</v>
      </c>
      <c r="P132" s="24">
        <v>45291</v>
      </c>
      <c r="Q132" s="24"/>
      <c r="R132" s="27" t="s">
        <v>21</v>
      </c>
    </row>
    <row r="133" spans="1:18" ht="79.5" customHeight="1" x14ac:dyDescent="0.35">
      <c r="A133" s="16" t="s">
        <v>982</v>
      </c>
      <c r="B133" s="16" t="s">
        <v>112</v>
      </c>
      <c r="C133" s="18" t="s">
        <v>437</v>
      </c>
      <c r="D133" s="34" t="s">
        <v>244</v>
      </c>
      <c r="E133" s="6" t="s">
        <v>451</v>
      </c>
      <c r="F133" s="20">
        <v>44953</v>
      </c>
      <c r="G133" s="22" t="s">
        <v>73</v>
      </c>
      <c r="H133" s="21" t="s">
        <v>442</v>
      </c>
      <c r="I133" s="22" t="s">
        <v>452</v>
      </c>
      <c r="J133" s="1">
        <v>254995580</v>
      </c>
      <c r="K133" s="3">
        <v>47600000</v>
      </c>
      <c r="L133" s="3">
        <f>+Tabla1[[#This Row],[VALOR INICIAL CONTRATO + IVA]]+Tabla1[[#This Row],[VALOR TOTAL ADICIONES + IVA]]</f>
        <v>302595580</v>
      </c>
      <c r="M133" s="4">
        <v>338</v>
      </c>
      <c r="N133" s="4"/>
      <c r="O133" s="20">
        <v>44953</v>
      </c>
      <c r="P133" s="24">
        <v>45291</v>
      </c>
      <c r="Q133" s="24"/>
      <c r="R133" s="27" t="s">
        <v>21</v>
      </c>
    </row>
    <row r="134" spans="1:18" ht="79.5" customHeight="1" x14ac:dyDescent="0.35">
      <c r="A134" s="16" t="s">
        <v>982</v>
      </c>
      <c r="B134" s="16" t="s">
        <v>112</v>
      </c>
      <c r="C134" s="18" t="s">
        <v>437</v>
      </c>
      <c r="D134" s="34" t="s">
        <v>244</v>
      </c>
      <c r="E134" s="23" t="s">
        <v>453</v>
      </c>
      <c r="F134" s="20">
        <v>44956</v>
      </c>
      <c r="G134" s="22" t="s">
        <v>73</v>
      </c>
      <c r="H134" s="21" t="s">
        <v>454</v>
      </c>
      <c r="I134" s="22" t="s">
        <v>455</v>
      </c>
      <c r="J134" s="1">
        <v>57953000</v>
      </c>
      <c r="K134" s="3"/>
      <c r="L134" s="3">
        <f>+Tabla1[[#This Row],[VALOR INICIAL CONTRATO + IVA]]+Tabla1[[#This Row],[VALOR TOTAL ADICIONES + IVA]]</f>
        <v>57953000</v>
      </c>
      <c r="M134" s="4">
        <v>339</v>
      </c>
      <c r="N134" s="4"/>
      <c r="O134" s="20">
        <v>44952</v>
      </c>
      <c r="P134" s="24">
        <v>45291</v>
      </c>
      <c r="Q134" s="24"/>
      <c r="R134" s="27" t="s">
        <v>21</v>
      </c>
    </row>
    <row r="135" spans="1:18" ht="79.5" customHeight="1" x14ac:dyDescent="0.35">
      <c r="A135" s="16" t="s">
        <v>982</v>
      </c>
      <c r="B135" s="16" t="s">
        <v>112</v>
      </c>
      <c r="C135" s="18" t="s">
        <v>437</v>
      </c>
      <c r="D135" s="34" t="s">
        <v>244</v>
      </c>
      <c r="E135" s="23" t="s">
        <v>456</v>
      </c>
      <c r="F135" s="20">
        <v>44953</v>
      </c>
      <c r="G135" s="22" t="s">
        <v>73</v>
      </c>
      <c r="H135" s="21" t="s">
        <v>442</v>
      </c>
      <c r="I135" s="22" t="s">
        <v>457</v>
      </c>
      <c r="J135" s="1">
        <v>195947780</v>
      </c>
      <c r="K135" s="3">
        <v>47600000</v>
      </c>
      <c r="L135" s="3">
        <f>+Tabla1[[#This Row],[VALOR INICIAL CONTRATO + IVA]]+Tabla1[[#This Row],[VALOR TOTAL ADICIONES + IVA]]</f>
        <v>243547780</v>
      </c>
      <c r="M135" s="4">
        <v>338</v>
      </c>
      <c r="N135" s="4"/>
      <c r="O135" s="20">
        <v>44953</v>
      </c>
      <c r="P135" s="24">
        <v>45291</v>
      </c>
      <c r="Q135" s="24"/>
      <c r="R135" s="27" t="s">
        <v>21</v>
      </c>
    </row>
    <row r="136" spans="1:18" ht="79.5" customHeight="1" x14ac:dyDescent="0.35">
      <c r="A136" s="16" t="s">
        <v>982</v>
      </c>
      <c r="B136" s="16" t="s">
        <v>14</v>
      </c>
      <c r="C136" s="18" t="s">
        <v>458</v>
      </c>
      <c r="D136" s="34" t="s">
        <v>244</v>
      </c>
      <c r="E136" s="23" t="s">
        <v>459</v>
      </c>
      <c r="F136" s="20">
        <v>44963</v>
      </c>
      <c r="G136" s="22" t="s">
        <v>73</v>
      </c>
      <c r="H136" s="21" t="s">
        <v>460</v>
      </c>
      <c r="I136" s="22" t="s">
        <v>461</v>
      </c>
      <c r="J136" s="1">
        <v>140343668</v>
      </c>
      <c r="K136" s="3"/>
      <c r="L136" s="3">
        <f>+Tabla1[[#This Row],[VALOR INICIAL CONTRATO + IVA]]+Tabla1[[#This Row],[VALOR TOTAL ADICIONES + IVA]]</f>
        <v>140343668</v>
      </c>
      <c r="M136" s="4">
        <v>691</v>
      </c>
      <c r="N136" s="4"/>
      <c r="O136" s="20">
        <v>44966</v>
      </c>
      <c r="P136" s="24">
        <v>45657</v>
      </c>
      <c r="Q136" s="24"/>
      <c r="R136" s="27" t="s">
        <v>21</v>
      </c>
    </row>
    <row r="137" spans="1:18" ht="79.5" customHeight="1" x14ac:dyDescent="0.35">
      <c r="A137" s="16" t="s">
        <v>982</v>
      </c>
      <c r="B137" s="16" t="s">
        <v>112</v>
      </c>
      <c r="C137" s="18" t="s">
        <v>437</v>
      </c>
      <c r="D137" s="34" t="s">
        <v>244</v>
      </c>
      <c r="E137" s="23" t="s">
        <v>462</v>
      </c>
      <c r="F137" s="20">
        <v>44956</v>
      </c>
      <c r="G137" s="22" t="s">
        <v>73</v>
      </c>
      <c r="H137" s="21" t="s">
        <v>463</v>
      </c>
      <c r="I137" s="22" t="s">
        <v>464</v>
      </c>
      <c r="J137" s="1">
        <v>370724032</v>
      </c>
      <c r="K137" s="3">
        <v>35700000</v>
      </c>
      <c r="L137" s="3">
        <f>+Tabla1[[#This Row],[VALOR INICIAL CONTRATO + IVA]]+Tabla1[[#This Row],[VALOR TOTAL ADICIONES + IVA]]</f>
        <v>406424032</v>
      </c>
      <c r="M137" s="4">
        <v>335</v>
      </c>
      <c r="N137" s="4"/>
      <c r="O137" s="20">
        <v>44956</v>
      </c>
      <c r="P137" s="24">
        <v>45291</v>
      </c>
      <c r="Q137" s="24"/>
      <c r="R137" s="27" t="s">
        <v>21</v>
      </c>
    </row>
    <row r="138" spans="1:18" ht="85" customHeight="1" x14ac:dyDescent="0.35">
      <c r="A138" s="16" t="s">
        <v>982</v>
      </c>
      <c r="B138" s="16" t="s">
        <v>112</v>
      </c>
      <c r="C138" s="18" t="s">
        <v>437</v>
      </c>
      <c r="D138" s="34" t="s">
        <v>244</v>
      </c>
      <c r="E138" s="23" t="s">
        <v>465</v>
      </c>
      <c r="F138" s="20">
        <v>44956</v>
      </c>
      <c r="G138" s="22" t="s">
        <v>73</v>
      </c>
      <c r="H138" s="21" t="s">
        <v>463</v>
      </c>
      <c r="I138" s="22" t="s">
        <v>466</v>
      </c>
      <c r="J138" s="1">
        <v>284451412</v>
      </c>
      <c r="K138" s="3">
        <v>23800000</v>
      </c>
      <c r="L138" s="3">
        <f>+Tabla1[[#This Row],[VALOR INICIAL CONTRATO + IVA]]+Tabla1[[#This Row],[VALOR TOTAL ADICIONES + IVA]]</f>
        <v>308251412</v>
      </c>
      <c r="M138" s="4">
        <v>335</v>
      </c>
      <c r="N138" s="4"/>
      <c r="O138" s="20">
        <v>44956</v>
      </c>
      <c r="P138" s="24">
        <v>45291</v>
      </c>
      <c r="Q138" s="24"/>
      <c r="R138" s="27" t="s">
        <v>21</v>
      </c>
    </row>
    <row r="139" spans="1:18" ht="79.5" customHeight="1" x14ac:dyDescent="0.35">
      <c r="A139" s="16" t="s">
        <v>982</v>
      </c>
      <c r="B139" s="16" t="s">
        <v>387</v>
      </c>
      <c r="C139" s="17" t="s">
        <v>467</v>
      </c>
      <c r="D139" s="34" t="s">
        <v>244</v>
      </c>
      <c r="E139" s="23" t="s">
        <v>468</v>
      </c>
      <c r="F139" s="20">
        <v>44957</v>
      </c>
      <c r="G139" s="22" t="s">
        <v>73</v>
      </c>
      <c r="H139" s="21" t="s">
        <v>469</v>
      </c>
      <c r="I139" s="22" t="s">
        <v>470</v>
      </c>
      <c r="J139" s="1">
        <v>85680000</v>
      </c>
      <c r="K139" s="3"/>
      <c r="L139" s="3">
        <f>+Tabla1[[#This Row],[VALOR INICIAL CONTRATO + IVA]]+Tabla1[[#This Row],[VALOR TOTAL ADICIONES + IVA]]</f>
        <v>85680000</v>
      </c>
      <c r="M139" s="4">
        <v>333</v>
      </c>
      <c r="N139" s="4"/>
      <c r="O139" s="20">
        <v>44958</v>
      </c>
      <c r="P139" s="24">
        <v>45291</v>
      </c>
      <c r="Q139" s="24"/>
      <c r="R139" s="27" t="s">
        <v>21</v>
      </c>
    </row>
    <row r="140" spans="1:18" ht="79.5" customHeight="1" x14ac:dyDescent="0.35">
      <c r="A140" s="16" t="s">
        <v>982</v>
      </c>
      <c r="B140" s="16" t="s">
        <v>128</v>
      </c>
      <c r="C140" s="18" t="s">
        <v>279</v>
      </c>
      <c r="D140" s="34" t="s">
        <v>244</v>
      </c>
      <c r="E140" s="23" t="s">
        <v>471</v>
      </c>
      <c r="F140" s="20">
        <v>44957</v>
      </c>
      <c r="G140" s="22" t="s">
        <v>73</v>
      </c>
      <c r="H140" s="21" t="s">
        <v>472</v>
      </c>
      <c r="I140" s="22" t="s">
        <v>473</v>
      </c>
      <c r="J140" s="1">
        <v>22151009847</v>
      </c>
      <c r="K140" s="3"/>
      <c r="L140" s="3">
        <f>+Tabla1[[#This Row],[VALOR INICIAL CONTRATO + IVA]]+Tabla1[[#This Row],[VALOR TOTAL ADICIONES + IVA]]</f>
        <v>22151009847</v>
      </c>
      <c r="M140" s="4">
        <v>1095</v>
      </c>
      <c r="N140" s="4"/>
      <c r="O140" s="20">
        <v>44958</v>
      </c>
      <c r="P140" s="24">
        <v>46053</v>
      </c>
      <c r="Q140" s="24"/>
      <c r="R140" s="27" t="s">
        <v>21</v>
      </c>
    </row>
    <row r="141" spans="1:18" ht="79.5" customHeight="1" x14ac:dyDescent="0.35">
      <c r="A141" s="16" t="s">
        <v>982</v>
      </c>
      <c r="B141" s="16" t="s">
        <v>14</v>
      </c>
      <c r="C141" s="18" t="s">
        <v>444</v>
      </c>
      <c r="D141" s="34" t="s">
        <v>244</v>
      </c>
      <c r="E141" s="23" t="s">
        <v>474</v>
      </c>
      <c r="F141" s="20">
        <v>44957</v>
      </c>
      <c r="G141" s="22" t="s">
        <v>189</v>
      </c>
      <c r="H141" s="21" t="s">
        <v>475</v>
      </c>
      <c r="I141" s="14" t="s">
        <v>476</v>
      </c>
      <c r="J141" s="1">
        <v>0</v>
      </c>
      <c r="K141" s="3"/>
      <c r="L141" s="3">
        <f>+Tabla1[[#This Row],[VALOR INICIAL CONTRATO + IVA]]+Tabla1[[#This Row],[VALOR TOTAL ADICIONES + IVA]]</f>
        <v>0</v>
      </c>
      <c r="M141" s="4">
        <v>365</v>
      </c>
      <c r="N141" s="4"/>
      <c r="O141" s="20">
        <v>44958</v>
      </c>
      <c r="P141" s="24">
        <v>45323</v>
      </c>
      <c r="Q141" s="24"/>
      <c r="R141" s="27" t="s">
        <v>21</v>
      </c>
    </row>
    <row r="142" spans="1:18" ht="79.5" customHeight="1" x14ac:dyDescent="0.35">
      <c r="A142" s="16" t="s">
        <v>982</v>
      </c>
      <c r="B142" s="16" t="s">
        <v>112</v>
      </c>
      <c r="C142" s="18" t="s">
        <v>417</v>
      </c>
      <c r="D142" s="34" t="s">
        <v>244</v>
      </c>
      <c r="E142" s="23" t="s">
        <v>477</v>
      </c>
      <c r="F142" s="20">
        <v>44966</v>
      </c>
      <c r="G142" s="22" t="s">
        <v>73</v>
      </c>
      <c r="H142" s="21" t="s">
        <v>478</v>
      </c>
      <c r="I142" s="22" t="s">
        <v>479</v>
      </c>
      <c r="J142" s="1">
        <v>48076000</v>
      </c>
      <c r="K142" s="3"/>
      <c r="L142" s="3">
        <f>+Tabla1[[#This Row],[VALOR INICIAL CONTRATO + IVA]]+Tabla1[[#This Row],[VALOR TOTAL ADICIONES + IVA]]</f>
        <v>48076000</v>
      </c>
      <c r="M142" s="4">
        <v>325</v>
      </c>
      <c r="N142" s="4"/>
      <c r="O142" s="20">
        <v>44966</v>
      </c>
      <c r="P142" s="24">
        <v>45291</v>
      </c>
      <c r="Q142" s="24"/>
      <c r="R142" s="27" t="s">
        <v>21</v>
      </c>
    </row>
    <row r="143" spans="1:18" ht="79.5" customHeight="1" x14ac:dyDescent="0.35">
      <c r="A143" s="16" t="s">
        <v>982</v>
      </c>
      <c r="B143" s="16" t="s">
        <v>30</v>
      </c>
      <c r="C143" s="18" t="s">
        <v>407</v>
      </c>
      <c r="D143" s="34" t="s">
        <v>244</v>
      </c>
      <c r="E143" s="23" t="s">
        <v>480</v>
      </c>
      <c r="F143" s="20">
        <v>44957</v>
      </c>
      <c r="G143" s="22" t="s">
        <v>73</v>
      </c>
      <c r="H143" s="21" t="s">
        <v>481</v>
      </c>
      <c r="I143" s="22" t="s">
        <v>482</v>
      </c>
      <c r="J143" s="1">
        <v>23800000</v>
      </c>
      <c r="K143" s="3">
        <v>17850000</v>
      </c>
      <c r="L143" s="3">
        <f>+Tabla1[[#This Row],[VALOR INICIAL CONTRATO + IVA]]+Tabla1[[#This Row],[VALOR TOTAL ADICIONES + IVA]]</f>
        <v>41650000</v>
      </c>
      <c r="M143" s="4">
        <v>334</v>
      </c>
      <c r="N143" s="4">
        <v>366</v>
      </c>
      <c r="O143" s="20">
        <v>44957</v>
      </c>
      <c r="P143" s="24">
        <v>45291</v>
      </c>
      <c r="Q143" s="24">
        <v>45657</v>
      </c>
      <c r="R143" s="27" t="s">
        <v>21</v>
      </c>
    </row>
    <row r="144" spans="1:18" ht="144" x14ac:dyDescent="0.35">
      <c r="A144" s="16" t="s">
        <v>982</v>
      </c>
      <c r="B144" s="16" t="s">
        <v>387</v>
      </c>
      <c r="C144" s="17" t="s">
        <v>483</v>
      </c>
      <c r="D144" s="34" t="s">
        <v>244</v>
      </c>
      <c r="E144" s="23" t="s">
        <v>484</v>
      </c>
      <c r="F144" s="20">
        <v>44957</v>
      </c>
      <c r="G144" s="22" t="s">
        <v>73</v>
      </c>
      <c r="H144" s="21" t="s">
        <v>485</v>
      </c>
      <c r="I144" s="22" t="s">
        <v>486</v>
      </c>
      <c r="J144" s="1">
        <v>258759998</v>
      </c>
      <c r="K144" s="3"/>
      <c r="L144" s="3">
        <f>+Tabla1[[#This Row],[VALOR INICIAL CONTRATO + IVA]]+Tabla1[[#This Row],[VALOR TOTAL ADICIONES + IVA]]</f>
        <v>258759998</v>
      </c>
      <c r="M144" s="4">
        <v>333</v>
      </c>
      <c r="N144" s="4"/>
      <c r="O144" s="20">
        <v>44958</v>
      </c>
      <c r="P144" s="24">
        <v>45291</v>
      </c>
      <c r="Q144" s="24"/>
      <c r="R144" s="27" t="s">
        <v>21</v>
      </c>
    </row>
    <row r="145" spans="1:18" ht="79.5" customHeight="1" x14ac:dyDescent="0.35">
      <c r="A145" s="16" t="s">
        <v>982</v>
      </c>
      <c r="B145" s="16" t="s">
        <v>387</v>
      </c>
      <c r="C145" s="18" t="s">
        <v>388</v>
      </c>
      <c r="D145" s="34" t="s">
        <v>244</v>
      </c>
      <c r="E145" s="23" t="s">
        <v>487</v>
      </c>
      <c r="F145" s="20">
        <v>44963</v>
      </c>
      <c r="G145" s="22" t="s">
        <v>73</v>
      </c>
      <c r="H145" s="21" t="s">
        <v>488</v>
      </c>
      <c r="I145" s="22" t="s">
        <v>489</v>
      </c>
      <c r="J145" s="1">
        <v>349265000</v>
      </c>
      <c r="K145" s="3">
        <v>10115000</v>
      </c>
      <c r="L145" s="3">
        <f>+Tabla1[[#This Row],[VALOR INICIAL CONTRATO + IVA]]+Tabla1[[#This Row],[VALOR TOTAL ADICIONES + IVA]]</f>
        <v>359380000</v>
      </c>
      <c r="M145" s="4">
        <v>328</v>
      </c>
      <c r="N145" s="4">
        <v>31</v>
      </c>
      <c r="O145" s="20">
        <v>44963</v>
      </c>
      <c r="P145" s="24">
        <v>45291</v>
      </c>
      <c r="Q145" s="24">
        <v>45322</v>
      </c>
      <c r="R145" s="27" t="s">
        <v>21</v>
      </c>
    </row>
    <row r="146" spans="1:18" ht="79.5" customHeight="1" x14ac:dyDescent="0.35">
      <c r="A146" s="16" t="s">
        <v>982</v>
      </c>
      <c r="B146" s="16" t="s">
        <v>387</v>
      </c>
      <c r="C146" s="18" t="s">
        <v>388</v>
      </c>
      <c r="D146" s="34" t="s">
        <v>244</v>
      </c>
      <c r="E146" s="23" t="s">
        <v>490</v>
      </c>
      <c r="F146" s="20">
        <v>44973</v>
      </c>
      <c r="G146" s="22" t="s">
        <v>73</v>
      </c>
      <c r="H146" s="21" t="s">
        <v>491</v>
      </c>
      <c r="I146" s="22" t="s">
        <v>492</v>
      </c>
      <c r="J146" s="1">
        <v>50000000</v>
      </c>
      <c r="K146" s="3"/>
      <c r="L146" s="3">
        <f>+Tabla1[[#This Row],[VALOR INICIAL CONTRATO + IVA]]+Tabla1[[#This Row],[VALOR TOTAL ADICIONES + IVA]]</f>
        <v>50000000</v>
      </c>
      <c r="M146" s="4">
        <v>310</v>
      </c>
      <c r="N146" s="4">
        <v>31</v>
      </c>
      <c r="O146" s="20">
        <v>44981</v>
      </c>
      <c r="P146" s="24">
        <v>45291</v>
      </c>
      <c r="Q146" s="24">
        <v>45322</v>
      </c>
      <c r="R146" s="27" t="s">
        <v>21</v>
      </c>
    </row>
    <row r="147" spans="1:18" ht="79.5" customHeight="1" x14ac:dyDescent="0.35">
      <c r="A147" s="16" t="s">
        <v>982</v>
      </c>
      <c r="B147" s="16" t="s">
        <v>387</v>
      </c>
      <c r="C147" s="18" t="s">
        <v>388</v>
      </c>
      <c r="D147" s="34" t="s">
        <v>244</v>
      </c>
      <c r="E147" s="23" t="s">
        <v>493</v>
      </c>
      <c r="F147" s="20">
        <v>44967</v>
      </c>
      <c r="G147" s="22" t="s">
        <v>73</v>
      </c>
      <c r="H147" s="21" t="s">
        <v>494</v>
      </c>
      <c r="I147" s="16" t="s">
        <v>495</v>
      </c>
      <c r="J147" s="1">
        <v>50000000</v>
      </c>
      <c r="K147" s="3"/>
      <c r="L147" s="3">
        <f>+Tabla1[[#This Row],[VALOR INICIAL CONTRATO + IVA]]+Tabla1[[#This Row],[VALOR TOTAL ADICIONES + IVA]]</f>
        <v>50000000</v>
      </c>
      <c r="M147" s="4">
        <v>324</v>
      </c>
      <c r="N147" s="4">
        <v>31</v>
      </c>
      <c r="O147" s="20">
        <v>44967</v>
      </c>
      <c r="P147" s="24">
        <v>45291</v>
      </c>
      <c r="Q147" s="24">
        <v>45322</v>
      </c>
      <c r="R147" s="27" t="s">
        <v>21</v>
      </c>
    </row>
    <row r="148" spans="1:18" ht="79.5" customHeight="1" x14ac:dyDescent="0.35">
      <c r="A148" s="16" t="s">
        <v>982</v>
      </c>
      <c r="B148" s="16" t="s">
        <v>30</v>
      </c>
      <c r="C148" s="18" t="s">
        <v>31</v>
      </c>
      <c r="D148" s="34" t="s">
        <v>244</v>
      </c>
      <c r="E148" s="23" t="s">
        <v>496</v>
      </c>
      <c r="F148" s="20">
        <v>44980</v>
      </c>
      <c r="G148" s="22" t="s">
        <v>73</v>
      </c>
      <c r="H148" s="21" t="s">
        <v>497</v>
      </c>
      <c r="I148" s="22" t="s">
        <v>498</v>
      </c>
      <c r="J148" s="1">
        <v>1019600</v>
      </c>
      <c r="K148" s="3"/>
      <c r="L148" s="3">
        <f>+Tabla1[[#This Row],[VALOR INICIAL CONTRATO + IVA]]+Tabla1[[#This Row],[VALOR TOTAL ADICIONES + IVA]]</f>
        <v>1019600</v>
      </c>
      <c r="M148" s="4">
        <v>365</v>
      </c>
      <c r="N148" s="4"/>
      <c r="O148" s="20">
        <v>44988</v>
      </c>
      <c r="P148" s="24">
        <v>45353</v>
      </c>
      <c r="Q148" s="24"/>
      <c r="R148" s="27" t="s">
        <v>21</v>
      </c>
    </row>
    <row r="149" spans="1:18" ht="84" x14ac:dyDescent="0.35">
      <c r="A149" s="16" t="s">
        <v>982</v>
      </c>
      <c r="B149" s="16" t="s">
        <v>30</v>
      </c>
      <c r="C149" s="18" t="s">
        <v>31</v>
      </c>
      <c r="D149" s="34" t="s">
        <v>244</v>
      </c>
      <c r="E149" s="23" t="s">
        <v>499</v>
      </c>
      <c r="F149" s="20">
        <v>44973</v>
      </c>
      <c r="G149" s="22" t="s">
        <v>194</v>
      </c>
      <c r="H149" s="21" t="s">
        <v>500</v>
      </c>
      <c r="I149" s="22" t="s">
        <v>501</v>
      </c>
      <c r="J149" s="1">
        <v>57432140</v>
      </c>
      <c r="K149" s="3"/>
      <c r="L149" s="3">
        <f>+Tabla1[[#This Row],[VALOR INICIAL CONTRATO + IVA]]+Tabla1[[#This Row],[VALOR TOTAL ADICIONES + IVA]]</f>
        <v>57432140</v>
      </c>
      <c r="M149" s="4">
        <v>730</v>
      </c>
      <c r="N149" s="4"/>
      <c r="O149" s="20">
        <v>44973</v>
      </c>
      <c r="P149" s="24">
        <v>45703</v>
      </c>
      <c r="Q149" s="24"/>
      <c r="R149" s="27" t="s">
        <v>21</v>
      </c>
    </row>
    <row r="150" spans="1:18" ht="79.5" customHeight="1" x14ac:dyDescent="0.35">
      <c r="A150" s="16" t="s">
        <v>982</v>
      </c>
      <c r="B150" s="16" t="s">
        <v>30</v>
      </c>
      <c r="C150" s="18" t="s">
        <v>502</v>
      </c>
      <c r="D150" s="34" t="s">
        <v>119</v>
      </c>
      <c r="E150" s="23" t="s">
        <v>503</v>
      </c>
      <c r="F150" s="20">
        <v>44974</v>
      </c>
      <c r="G150" s="22" t="s">
        <v>309</v>
      </c>
      <c r="H150" s="21" t="s">
        <v>504</v>
      </c>
      <c r="I150" s="16" t="s">
        <v>505</v>
      </c>
      <c r="J150" s="1">
        <v>2629494771</v>
      </c>
      <c r="K150" s="3"/>
      <c r="L150" s="3">
        <f>+Tabla1[[#This Row],[VALOR INICIAL CONTRATO + IVA]]+Tabla1[[#This Row],[VALOR TOTAL ADICIONES + IVA]]</f>
        <v>2629494771</v>
      </c>
      <c r="M150" s="4">
        <v>731</v>
      </c>
      <c r="N150" s="4"/>
      <c r="O150" s="20">
        <v>44974</v>
      </c>
      <c r="P150" s="24">
        <v>45705</v>
      </c>
      <c r="Q150" s="24"/>
      <c r="R150" s="27" t="s">
        <v>21</v>
      </c>
    </row>
    <row r="151" spans="1:18" ht="79.5" customHeight="1" x14ac:dyDescent="0.35">
      <c r="A151" s="16" t="s">
        <v>982</v>
      </c>
      <c r="B151" s="16" t="s">
        <v>14</v>
      </c>
      <c r="C151" s="18" t="s">
        <v>506</v>
      </c>
      <c r="D151" s="34" t="s">
        <v>71</v>
      </c>
      <c r="E151" s="23" t="s">
        <v>507</v>
      </c>
      <c r="F151" s="20">
        <v>44978</v>
      </c>
      <c r="G151" s="22" t="s">
        <v>508</v>
      </c>
      <c r="H151" s="21" t="s">
        <v>509</v>
      </c>
      <c r="I151" s="22" t="s">
        <v>510</v>
      </c>
      <c r="J151" s="1">
        <v>232407000</v>
      </c>
      <c r="K151" s="3"/>
      <c r="L151" s="3">
        <f>+Tabla1[[#This Row],[VALOR INICIAL CONTRATO + IVA]]+Tabla1[[#This Row],[VALOR TOTAL ADICIONES + IVA]]</f>
        <v>232407000</v>
      </c>
      <c r="M151" s="4">
        <v>307</v>
      </c>
      <c r="N151" s="4"/>
      <c r="O151" s="20">
        <v>44984</v>
      </c>
      <c r="P151" s="24">
        <v>45291</v>
      </c>
      <c r="Q151" s="24"/>
      <c r="R151" s="27" t="s">
        <v>21</v>
      </c>
    </row>
    <row r="152" spans="1:18" ht="79.5" customHeight="1" x14ac:dyDescent="0.35">
      <c r="A152" s="16" t="s">
        <v>982</v>
      </c>
      <c r="B152" s="16" t="s">
        <v>30</v>
      </c>
      <c r="C152" s="18" t="s">
        <v>502</v>
      </c>
      <c r="D152" s="34" t="s">
        <v>244</v>
      </c>
      <c r="E152" s="23" t="s">
        <v>511</v>
      </c>
      <c r="F152" s="20">
        <v>44994</v>
      </c>
      <c r="G152" s="22" t="s">
        <v>73</v>
      </c>
      <c r="H152" s="21" t="s">
        <v>512</v>
      </c>
      <c r="I152" s="22" t="s">
        <v>513</v>
      </c>
      <c r="J152" s="1">
        <v>306046619</v>
      </c>
      <c r="K152" s="3"/>
      <c r="L152" s="3">
        <f>+Tabla1[[#This Row],[VALOR INICIAL CONTRATO + IVA]]+Tabla1[[#This Row],[VALOR TOTAL ADICIONES + IVA]]</f>
        <v>306046619</v>
      </c>
      <c r="M152" s="4">
        <v>719</v>
      </c>
      <c r="N152" s="4"/>
      <c r="O152" s="20">
        <v>45006</v>
      </c>
      <c r="P152" s="24">
        <v>45725</v>
      </c>
      <c r="Q152" s="24"/>
      <c r="R152" s="27" t="s">
        <v>21</v>
      </c>
    </row>
    <row r="153" spans="1:18" ht="79.5" customHeight="1" x14ac:dyDescent="0.35">
      <c r="A153" s="16" t="s">
        <v>982</v>
      </c>
      <c r="B153" s="16" t="s">
        <v>30</v>
      </c>
      <c r="C153" s="18" t="s">
        <v>123</v>
      </c>
      <c r="D153" s="34" t="s">
        <v>244</v>
      </c>
      <c r="E153" s="23" t="s">
        <v>514</v>
      </c>
      <c r="F153" s="20">
        <v>44992</v>
      </c>
      <c r="G153" s="22" t="s">
        <v>309</v>
      </c>
      <c r="H153" s="21" t="s">
        <v>515</v>
      </c>
      <c r="I153" s="22" t="s">
        <v>516</v>
      </c>
      <c r="J153" s="1">
        <v>45000000</v>
      </c>
      <c r="K153" s="3"/>
      <c r="L153" s="3">
        <f>+Tabla1[[#This Row],[VALOR INICIAL CONTRATO + IVA]]+Tabla1[[#This Row],[VALOR TOTAL ADICIONES + IVA]]</f>
        <v>45000000</v>
      </c>
      <c r="M153" s="4">
        <v>293</v>
      </c>
      <c r="N153" s="4"/>
      <c r="O153" s="20">
        <v>44998</v>
      </c>
      <c r="P153" s="24">
        <v>45291</v>
      </c>
      <c r="Q153" s="24"/>
      <c r="R153" s="27" t="s">
        <v>21</v>
      </c>
    </row>
    <row r="154" spans="1:18" ht="79.5" customHeight="1" x14ac:dyDescent="0.35">
      <c r="A154" s="16" t="s">
        <v>982</v>
      </c>
      <c r="B154" s="16" t="s">
        <v>30</v>
      </c>
      <c r="C154" s="18" t="s">
        <v>123</v>
      </c>
      <c r="D154" s="34" t="s">
        <v>244</v>
      </c>
      <c r="E154" s="23" t="s">
        <v>517</v>
      </c>
      <c r="F154" s="20">
        <v>44991</v>
      </c>
      <c r="G154" s="22" t="s">
        <v>73</v>
      </c>
      <c r="H154" s="21" t="s">
        <v>518</v>
      </c>
      <c r="I154" s="22" t="s">
        <v>519</v>
      </c>
      <c r="J154" s="1">
        <v>740000000</v>
      </c>
      <c r="K154" s="3"/>
      <c r="L154" s="3">
        <f>+Tabla1[[#This Row],[VALOR INICIAL CONTRATO + IVA]]+Tabla1[[#This Row],[VALOR TOTAL ADICIONES + IVA]]</f>
        <v>740000000</v>
      </c>
      <c r="M154" s="4">
        <v>654</v>
      </c>
      <c r="N154" s="4"/>
      <c r="O154" s="20">
        <v>45002</v>
      </c>
      <c r="P154" s="24">
        <v>45656</v>
      </c>
      <c r="Q154" s="24"/>
      <c r="R154" s="27" t="s">
        <v>21</v>
      </c>
    </row>
    <row r="155" spans="1:18" ht="133" customHeight="1" x14ac:dyDescent="0.35">
      <c r="A155" s="16" t="s">
        <v>982</v>
      </c>
      <c r="B155" s="16" t="s">
        <v>14</v>
      </c>
      <c r="C155" s="18" t="s">
        <v>506</v>
      </c>
      <c r="D155" s="34" t="s">
        <v>119</v>
      </c>
      <c r="E155" s="23" t="s">
        <v>520</v>
      </c>
      <c r="F155" s="20">
        <v>44984</v>
      </c>
      <c r="G155" s="22" t="s">
        <v>521</v>
      </c>
      <c r="H155" s="21" t="s">
        <v>522</v>
      </c>
      <c r="I155" s="22" t="s">
        <v>523</v>
      </c>
      <c r="J155" s="1">
        <v>1745839328</v>
      </c>
      <c r="K155" s="3">
        <v>47600000</v>
      </c>
      <c r="L155" s="3">
        <f>+Tabla1[[#This Row],[VALOR INICIAL CONTRATO + IVA]]+Tabla1[[#This Row],[VALOR TOTAL ADICIONES + IVA]]</f>
        <v>1793439328</v>
      </c>
      <c r="M155" s="4">
        <v>366</v>
      </c>
      <c r="N155" s="4"/>
      <c r="O155" s="20">
        <v>44986</v>
      </c>
      <c r="P155" s="24">
        <v>45352</v>
      </c>
      <c r="Q155" s="24"/>
      <c r="R155" s="27" t="s">
        <v>21</v>
      </c>
    </row>
    <row r="156" spans="1:18" ht="79.5" customHeight="1" x14ac:dyDescent="0.35">
      <c r="A156" s="16" t="s">
        <v>982</v>
      </c>
      <c r="B156" s="16" t="s">
        <v>387</v>
      </c>
      <c r="C156" s="18" t="s">
        <v>388</v>
      </c>
      <c r="D156" s="34" t="s">
        <v>244</v>
      </c>
      <c r="E156" s="23" t="s">
        <v>524</v>
      </c>
      <c r="F156" s="20">
        <v>44984</v>
      </c>
      <c r="G156" s="22" t="s">
        <v>73</v>
      </c>
      <c r="H156" s="21" t="s">
        <v>525</v>
      </c>
      <c r="I156" s="22" t="s">
        <v>526</v>
      </c>
      <c r="J156" s="1">
        <v>4110260</v>
      </c>
      <c r="K156" s="3"/>
      <c r="L156" s="3">
        <f>+Tabla1[[#This Row],[VALOR INICIAL CONTRATO + IVA]]+Tabla1[[#This Row],[VALOR TOTAL ADICIONES + IVA]]</f>
        <v>4110260</v>
      </c>
      <c r="M156" s="4">
        <v>307</v>
      </c>
      <c r="N156" s="4"/>
      <c r="O156" s="20">
        <v>44984</v>
      </c>
      <c r="P156" s="24">
        <v>45291</v>
      </c>
      <c r="Q156" s="24"/>
      <c r="R156" s="27" t="s">
        <v>21</v>
      </c>
    </row>
    <row r="157" spans="1:18" ht="79.5" customHeight="1" x14ac:dyDescent="0.35">
      <c r="A157" s="16" t="s">
        <v>982</v>
      </c>
      <c r="B157" s="16" t="s">
        <v>30</v>
      </c>
      <c r="C157" s="18" t="s">
        <v>31</v>
      </c>
      <c r="D157" s="34" t="s">
        <v>244</v>
      </c>
      <c r="E157" s="23" t="s">
        <v>527</v>
      </c>
      <c r="F157" s="20">
        <v>44986</v>
      </c>
      <c r="G157" s="22" t="s">
        <v>189</v>
      </c>
      <c r="H157" s="21" t="s">
        <v>528</v>
      </c>
      <c r="I157" s="22" t="s">
        <v>371</v>
      </c>
      <c r="J157" s="1">
        <v>231480666</v>
      </c>
      <c r="K157" s="3"/>
      <c r="L157" s="3">
        <f>+Tabla1[[#This Row],[VALOR INICIAL CONTRATO + IVA]]+Tabla1[[#This Row],[VALOR TOTAL ADICIONES + IVA]]</f>
        <v>231480666</v>
      </c>
      <c r="M157" s="4">
        <v>305</v>
      </c>
      <c r="N157" s="4"/>
      <c r="O157" s="24">
        <v>44986</v>
      </c>
      <c r="P157" s="24">
        <v>45291</v>
      </c>
      <c r="Q157" s="24"/>
      <c r="R157" s="27" t="s">
        <v>21</v>
      </c>
    </row>
    <row r="158" spans="1:18" ht="79.5" customHeight="1" x14ac:dyDescent="0.35">
      <c r="A158" s="16" t="s">
        <v>982</v>
      </c>
      <c r="B158" s="16" t="s">
        <v>283</v>
      </c>
      <c r="C158" s="17" t="s">
        <v>529</v>
      </c>
      <c r="D158" s="34" t="s">
        <v>244</v>
      </c>
      <c r="E158" s="23" t="s">
        <v>530</v>
      </c>
      <c r="F158" s="20">
        <v>44987</v>
      </c>
      <c r="G158" s="22" t="s">
        <v>73</v>
      </c>
      <c r="H158" s="21" t="s">
        <v>531</v>
      </c>
      <c r="I158" s="16" t="s">
        <v>532</v>
      </c>
      <c r="J158" s="1">
        <v>35960764</v>
      </c>
      <c r="K158" s="3"/>
      <c r="L158" s="3">
        <f>+Tabla1[[#This Row],[VALOR INICIAL CONTRATO + IVA]]+Tabla1[[#This Row],[VALOR TOTAL ADICIONES + IVA]]</f>
        <v>35960764</v>
      </c>
      <c r="M158" s="4">
        <v>304</v>
      </c>
      <c r="N158" s="4"/>
      <c r="O158" s="24">
        <v>44987</v>
      </c>
      <c r="P158" s="24">
        <v>45291</v>
      </c>
      <c r="Q158" s="24"/>
      <c r="R158" s="27" t="s">
        <v>21</v>
      </c>
    </row>
    <row r="159" spans="1:18" ht="79.5" customHeight="1" x14ac:dyDescent="0.35">
      <c r="A159" s="16" t="s">
        <v>982</v>
      </c>
      <c r="B159" s="16" t="s">
        <v>30</v>
      </c>
      <c r="C159" s="17" t="s">
        <v>31</v>
      </c>
      <c r="D159" s="34" t="s">
        <v>71</v>
      </c>
      <c r="E159" s="23" t="s">
        <v>533</v>
      </c>
      <c r="F159" s="20">
        <v>44991</v>
      </c>
      <c r="G159" s="22" t="s">
        <v>309</v>
      </c>
      <c r="H159" s="21" t="s">
        <v>534</v>
      </c>
      <c r="I159" s="22" t="s">
        <v>535</v>
      </c>
      <c r="J159" s="1">
        <v>89370596</v>
      </c>
      <c r="K159" s="3"/>
      <c r="L159" s="3">
        <f>+Tabla1[[#This Row],[VALOR INICIAL CONTRATO + IVA]]+Tabla1[[#This Row],[VALOR TOTAL ADICIONES + IVA]]</f>
        <v>89370596</v>
      </c>
      <c r="M159" s="4">
        <v>284</v>
      </c>
      <c r="N159" s="4"/>
      <c r="O159" s="20">
        <v>45007</v>
      </c>
      <c r="P159" s="24">
        <v>45291</v>
      </c>
      <c r="Q159" s="24"/>
      <c r="R159" s="27" t="s">
        <v>21</v>
      </c>
    </row>
    <row r="160" spans="1:18" ht="132" customHeight="1" x14ac:dyDescent="0.35">
      <c r="A160" s="16" t="s">
        <v>982</v>
      </c>
      <c r="B160" s="16" t="s">
        <v>30</v>
      </c>
      <c r="C160" s="17" t="s">
        <v>31</v>
      </c>
      <c r="D160" s="34" t="s">
        <v>119</v>
      </c>
      <c r="E160" s="23" t="s">
        <v>536</v>
      </c>
      <c r="F160" s="20">
        <v>44988</v>
      </c>
      <c r="G160" s="22" t="s">
        <v>537</v>
      </c>
      <c r="H160" s="21" t="s">
        <v>538</v>
      </c>
      <c r="I160" s="22" t="s">
        <v>539</v>
      </c>
      <c r="J160" s="1">
        <v>37174821608</v>
      </c>
      <c r="K160" s="3"/>
      <c r="L160" s="3">
        <f>+Tabla1[[#This Row],[VALOR INICIAL CONTRATO + IVA]]+Tabla1[[#This Row],[VALOR TOTAL ADICIONES + IVA]]</f>
        <v>37174821608</v>
      </c>
      <c r="M160" s="4">
        <v>1096</v>
      </c>
      <c r="N160" s="4"/>
      <c r="O160" s="20">
        <v>45016</v>
      </c>
      <c r="P160" s="24">
        <v>46112</v>
      </c>
      <c r="Q160" s="24"/>
      <c r="R160" s="27" t="s">
        <v>21</v>
      </c>
    </row>
    <row r="161" spans="1:18" ht="79.5" customHeight="1" x14ac:dyDescent="0.35">
      <c r="A161" s="16" t="s">
        <v>982</v>
      </c>
      <c r="B161" s="16" t="s">
        <v>112</v>
      </c>
      <c r="C161" s="17" t="s">
        <v>540</v>
      </c>
      <c r="D161" s="34" t="s">
        <v>244</v>
      </c>
      <c r="E161" s="23" t="s">
        <v>541</v>
      </c>
      <c r="F161" s="20">
        <v>44988</v>
      </c>
      <c r="G161" s="22" t="s">
        <v>73</v>
      </c>
      <c r="H161" s="21" t="s">
        <v>542</v>
      </c>
      <c r="I161" s="22" t="s">
        <v>543</v>
      </c>
      <c r="J161" s="1">
        <v>74000000</v>
      </c>
      <c r="K161" s="3"/>
      <c r="L161" s="3">
        <f>+Tabla1[[#This Row],[VALOR INICIAL CONTRATO + IVA]]+Tabla1[[#This Row],[VALOR TOTAL ADICIONES + IVA]]</f>
        <v>74000000</v>
      </c>
      <c r="M161" s="4">
        <v>289</v>
      </c>
      <c r="N161" s="4"/>
      <c r="O161" s="20">
        <v>45002</v>
      </c>
      <c r="P161" s="24">
        <v>45291</v>
      </c>
      <c r="Q161" s="24"/>
      <c r="R161" s="27" t="s">
        <v>21</v>
      </c>
    </row>
    <row r="162" spans="1:18" ht="79.5" customHeight="1" x14ac:dyDescent="0.35">
      <c r="A162" s="16" t="s">
        <v>982</v>
      </c>
      <c r="B162" s="16" t="s">
        <v>30</v>
      </c>
      <c r="C162" s="18" t="s">
        <v>31</v>
      </c>
      <c r="D162" s="34" t="s">
        <v>244</v>
      </c>
      <c r="E162" s="23" t="s">
        <v>544</v>
      </c>
      <c r="F162" s="20">
        <v>44992</v>
      </c>
      <c r="G162" s="22" t="s">
        <v>545</v>
      </c>
      <c r="H162" s="21" t="s">
        <v>546</v>
      </c>
      <c r="I162" s="22" t="s">
        <v>547</v>
      </c>
      <c r="J162" s="1">
        <v>2648731561</v>
      </c>
      <c r="K162" s="3"/>
      <c r="L162" s="3">
        <f>+Tabla1[[#This Row],[VALOR INICIAL CONTRATO + IVA]]+Tabla1[[#This Row],[VALOR TOTAL ADICIONES + IVA]]</f>
        <v>2648731561</v>
      </c>
      <c r="M162" s="4">
        <v>731</v>
      </c>
      <c r="N162" s="4"/>
      <c r="O162" s="20">
        <v>44992</v>
      </c>
      <c r="P162" s="24">
        <v>45723</v>
      </c>
      <c r="Q162" s="24"/>
      <c r="R162" s="27" t="s">
        <v>21</v>
      </c>
    </row>
    <row r="163" spans="1:18" ht="79.5" customHeight="1" x14ac:dyDescent="0.35">
      <c r="A163" s="16" t="s">
        <v>982</v>
      </c>
      <c r="B163" s="16" t="s">
        <v>128</v>
      </c>
      <c r="C163" s="18" t="s">
        <v>548</v>
      </c>
      <c r="D163" s="34" t="s">
        <v>119</v>
      </c>
      <c r="E163" s="23" t="s">
        <v>549</v>
      </c>
      <c r="F163" s="20">
        <v>45000</v>
      </c>
      <c r="G163" s="22" t="s">
        <v>550</v>
      </c>
      <c r="H163" s="21" t="s">
        <v>551</v>
      </c>
      <c r="I163" s="22" t="s">
        <v>552</v>
      </c>
      <c r="J163" s="1">
        <v>1309000000</v>
      </c>
      <c r="K163" s="3"/>
      <c r="L163" s="3">
        <f>+Tabla1[[#This Row],[VALOR INICIAL CONTRATO + IVA]]+Tabla1[[#This Row],[VALOR TOTAL ADICIONES + IVA]]</f>
        <v>1309000000</v>
      </c>
      <c r="M163" s="4">
        <v>366</v>
      </c>
      <c r="N163" s="4"/>
      <c r="O163" s="20">
        <v>45008</v>
      </c>
      <c r="P163" s="24">
        <v>45374</v>
      </c>
      <c r="Q163" s="24"/>
      <c r="R163" s="27" t="s">
        <v>21</v>
      </c>
    </row>
    <row r="164" spans="1:18" ht="79.5" customHeight="1" x14ac:dyDescent="0.35">
      <c r="A164" s="16" t="s">
        <v>982</v>
      </c>
      <c r="B164" s="16" t="s">
        <v>30</v>
      </c>
      <c r="C164" s="18" t="s">
        <v>502</v>
      </c>
      <c r="D164" s="34" t="s">
        <v>71</v>
      </c>
      <c r="E164" s="23" t="s">
        <v>553</v>
      </c>
      <c r="F164" s="20">
        <v>45009</v>
      </c>
      <c r="G164" s="22" t="s">
        <v>189</v>
      </c>
      <c r="H164" s="21" t="s">
        <v>554</v>
      </c>
      <c r="I164" s="22" t="s">
        <v>555</v>
      </c>
      <c r="J164" s="1">
        <v>71948280</v>
      </c>
      <c r="K164" s="3"/>
      <c r="L164" s="3">
        <f>+Tabla1[[#This Row],[VALOR INICIAL CONTRATO + IVA]]+Tabla1[[#This Row],[VALOR TOTAL ADICIONES + IVA]]</f>
        <v>71948280</v>
      </c>
      <c r="M164" s="4">
        <v>366</v>
      </c>
      <c r="N164" s="4"/>
      <c r="O164" s="20">
        <v>45016</v>
      </c>
      <c r="P164" s="24">
        <v>45382</v>
      </c>
      <c r="Q164" s="24"/>
      <c r="R164" s="27" t="s">
        <v>21</v>
      </c>
    </row>
    <row r="165" spans="1:18" ht="79.5" customHeight="1" x14ac:dyDescent="0.35">
      <c r="A165" s="16" t="s">
        <v>982</v>
      </c>
      <c r="B165" s="16" t="s">
        <v>30</v>
      </c>
      <c r="C165" s="18" t="s">
        <v>31</v>
      </c>
      <c r="D165" s="34" t="s">
        <v>244</v>
      </c>
      <c r="E165" s="23" t="s">
        <v>556</v>
      </c>
      <c r="F165" s="20">
        <v>45009</v>
      </c>
      <c r="G165" s="22" t="s">
        <v>194</v>
      </c>
      <c r="H165" s="21" t="s">
        <v>557</v>
      </c>
      <c r="I165" s="22" t="s">
        <v>558</v>
      </c>
      <c r="J165" s="1">
        <v>45369608</v>
      </c>
      <c r="K165" s="3"/>
      <c r="L165" s="3">
        <f>+Tabla1[[#This Row],[VALOR INICIAL CONTRATO + IVA]]+Tabla1[[#This Row],[VALOR TOTAL ADICIONES + IVA]]</f>
        <v>45369608</v>
      </c>
      <c r="M165" s="4">
        <v>708</v>
      </c>
      <c r="N165" s="4"/>
      <c r="O165" s="20">
        <v>45009</v>
      </c>
      <c r="P165" s="24">
        <v>45717</v>
      </c>
      <c r="Q165" s="24"/>
      <c r="R165" s="27" t="s">
        <v>21</v>
      </c>
    </row>
    <row r="166" spans="1:18" ht="79.5" customHeight="1" x14ac:dyDescent="0.35">
      <c r="A166" s="16" t="s">
        <v>982</v>
      </c>
      <c r="B166" s="16" t="s">
        <v>30</v>
      </c>
      <c r="C166" s="18" t="s">
        <v>502</v>
      </c>
      <c r="D166" s="34" t="s">
        <v>244</v>
      </c>
      <c r="E166" s="23" t="s">
        <v>559</v>
      </c>
      <c r="F166" s="20">
        <v>45014</v>
      </c>
      <c r="G166" s="22" t="s">
        <v>73</v>
      </c>
      <c r="H166" s="21" t="s">
        <v>560</v>
      </c>
      <c r="I166" s="22" t="s">
        <v>205</v>
      </c>
      <c r="J166" s="1">
        <v>440300000</v>
      </c>
      <c r="K166" s="3">
        <v>119000000</v>
      </c>
      <c r="L166" s="3">
        <f>+Tabla1[[#This Row],[VALOR INICIAL CONTRATO + IVA]]+Tabla1[[#This Row],[VALOR TOTAL ADICIONES + IVA]]</f>
        <v>559300000</v>
      </c>
      <c r="M166" s="4">
        <v>274</v>
      </c>
      <c r="N166" s="4"/>
      <c r="O166" s="20">
        <v>45017</v>
      </c>
      <c r="P166" s="24">
        <v>45291</v>
      </c>
      <c r="Q166" s="24"/>
      <c r="R166" s="27" t="s">
        <v>21</v>
      </c>
    </row>
    <row r="167" spans="1:18" ht="79.5" customHeight="1" x14ac:dyDescent="0.35">
      <c r="A167" s="16" t="s">
        <v>982</v>
      </c>
      <c r="B167" s="16" t="s">
        <v>30</v>
      </c>
      <c r="C167" s="18" t="s">
        <v>31</v>
      </c>
      <c r="D167" s="34" t="s">
        <v>244</v>
      </c>
      <c r="E167" s="23" t="s">
        <v>561</v>
      </c>
      <c r="F167" s="20">
        <v>45015</v>
      </c>
      <c r="G167" s="22" t="s">
        <v>73</v>
      </c>
      <c r="H167" s="21" t="s">
        <v>562</v>
      </c>
      <c r="I167" s="22" t="s">
        <v>563</v>
      </c>
      <c r="J167" s="1">
        <v>14474513</v>
      </c>
      <c r="K167" s="3"/>
      <c r="L167" s="3">
        <f>+Tabla1[[#This Row],[VALOR INICIAL CONTRATO + IVA]]+Tabla1[[#This Row],[VALOR TOTAL ADICIONES + IVA]]</f>
        <v>14474513</v>
      </c>
      <c r="M167" s="4">
        <v>276</v>
      </c>
      <c r="N167" s="4"/>
      <c r="O167" s="20">
        <v>45015</v>
      </c>
      <c r="P167" s="24">
        <v>45291</v>
      </c>
      <c r="Q167" s="24"/>
      <c r="R167" s="27" t="s">
        <v>21</v>
      </c>
    </row>
    <row r="168" spans="1:18" ht="79.5" customHeight="1" x14ac:dyDescent="0.35">
      <c r="A168" s="16" t="s">
        <v>982</v>
      </c>
      <c r="B168" s="16" t="s">
        <v>30</v>
      </c>
      <c r="C168" s="18" t="s">
        <v>31</v>
      </c>
      <c r="D168" s="34" t="s">
        <v>119</v>
      </c>
      <c r="E168" s="23" t="s">
        <v>564</v>
      </c>
      <c r="F168" s="20">
        <v>45016</v>
      </c>
      <c r="G168" s="22" t="s">
        <v>194</v>
      </c>
      <c r="H168" s="21" t="s">
        <v>565</v>
      </c>
      <c r="I168" s="22" t="s">
        <v>566</v>
      </c>
      <c r="J168" s="1">
        <v>1294204123</v>
      </c>
      <c r="K168" s="3"/>
      <c r="L168" s="3">
        <f>+Tabla1[[#This Row],[VALOR INICIAL CONTRATO + IVA]]+Tabla1[[#This Row],[VALOR TOTAL ADICIONES + IVA]]</f>
        <v>1294204123</v>
      </c>
      <c r="M168" s="4">
        <v>214</v>
      </c>
      <c r="N168" s="4">
        <v>102</v>
      </c>
      <c r="O168" s="20">
        <v>45016</v>
      </c>
      <c r="P168" s="24">
        <v>45230</v>
      </c>
      <c r="Q168" s="24">
        <v>45332</v>
      </c>
      <c r="R168" s="27" t="s">
        <v>21</v>
      </c>
    </row>
    <row r="169" spans="1:18" ht="79.5" customHeight="1" x14ac:dyDescent="0.35">
      <c r="A169" s="16" t="s">
        <v>982</v>
      </c>
      <c r="B169" s="16" t="s">
        <v>139</v>
      </c>
      <c r="C169" s="18" t="s">
        <v>567</v>
      </c>
      <c r="D169" s="34" t="s">
        <v>244</v>
      </c>
      <c r="E169" s="23" t="s">
        <v>568</v>
      </c>
      <c r="F169" s="20">
        <v>45027</v>
      </c>
      <c r="G169" s="22" t="s">
        <v>569</v>
      </c>
      <c r="H169" s="21" t="s">
        <v>570</v>
      </c>
      <c r="I169" s="22" t="s">
        <v>571</v>
      </c>
      <c r="J169" s="1">
        <v>5000000</v>
      </c>
      <c r="K169" s="3"/>
      <c r="L169" s="3">
        <f>+Tabla1[[#This Row],[VALOR INICIAL CONTRATO + IVA]]+Tabla1[[#This Row],[VALOR TOTAL ADICIONES + IVA]]</f>
        <v>5000000</v>
      </c>
      <c r="M169" s="4">
        <v>355</v>
      </c>
      <c r="N169" s="4"/>
      <c r="O169" s="20">
        <v>45027</v>
      </c>
      <c r="P169" s="24">
        <v>45382</v>
      </c>
      <c r="Q169" s="24"/>
      <c r="R169" s="27" t="s">
        <v>21</v>
      </c>
    </row>
    <row r="170" spans="1:18" ht="79.5" customHeight="1" x14ac:dyDescent="0.35">
      <c r="A170" s="16" t="s">
        <v>982</v>
      </c>
      <c r="B170" s="16" t="s">
        <v>128</v>
      </c>
      <c r="C170" s="18" t="s">
        <v>263</v>
      </c>
      <c r="D170" s="34" t="s">
        <v>119</v>
      </c>
      <c r="E170" s="23" t="s">
        <v>572</v>
      </c>
      <c r="F170" s="20">
        <v>45041</v>
      </c>
      <c r="G170" s="22" t="s">
        <v>73</v>
      </c>
      <c r="H170" s="21" t="s">
        <v>573</v>
      </c>
      <c r="I170" s="22" t="s">
        <v>330</v>
      </c>
      <c r="J170" s="1">
        <v>1456112494</v>
      </c>
      <c r="K170" s="3"/>
      <c r="L170" s="3">
        <f>+Tabla1[[#This Row],[VALOR INICIAL CONTRATO + IVA]]+Tabla1[[#This Row],[VALOR TOTAL ADICIONES + IVA]]</f>
        <v>1456112494</v>
      </c>
      <c r="M170" s="4">
        <v>1095</v>
      </c>
      <c r="N170" s="4"/>
      <c r="O170" s="20">
        <v>45061</v>
      </c>
      <c r="P170" s="24">
        <v>46156</v>
      </c>
      <c r="Q170" s="24"/>
      <c r="R170" s="27" t="s">
        <v>21</v>
      </c>
    </row>
    <row r="171" spans="1:18" ht="79.5" customHeight="1" x14ac:dyDescent="0.35">
      <c r="A171" s="16" t="s">
        <v>982</v>
      </c>
      <c r="B171" s="16" t="s">
        <v>139</v>
      </c>
      <c r="C171" s="18" t="s">
        <v>574</v>
      </c>
      <c r="D171" s="34" t="s">
        <v>244</v>
      </c>
      <c r="E171" s="23" t="s">
        <v>575</v>
      </c>
      <c r="F171" s="20">
        <v>45051</v>
      </c>
      <c r="G171" s="22" t="s">
        <v>73</v>
      </c>
      <c r="H171" s="21" t="s">
        <v>576</v>
      </c>
      <c r="I171" s="22" t="s">
        <v>577</v>
      </c>
      <c r="J171" s="1">
        <v>454345150</v>
      </c>
      <c r="K171" s="3"/>
      <c r="L171" s="3">
        <f>+Tabla1[[#This Row],[VALOR INICIAL CONTRATO + IVA]]+Tabla1[[#This Row],[VALOR TOTAL ADICIONES + IVA]]</f>
        <v>454345150</v>
      </c>
      <c r="M171" s="4">
        <v>730</v>
      </c>
      <c r="N171" s="4"/>
      <c r="O171" s="20">
        <v>45064</v>
      </c>
      <c r="P171" s="24">
        <v>45794</v>
      </c>
      <c r="Q171" s="24"/>
      <c r="R171" s="27" t="s">
        <v>21</v>
      </c>
    </row>
    <row r="172" spans="1:18" ht="83" customHeight="1" x14ac:dyDescent="0.35">
      <c r="A172" s="16" t="s">
        <v>982</v>
      </c>
      <c r="B172" s="16" t="s">
        <v>30</v>
      </c>
      <c r="C172" s="18" t="s">
        <v>407</v>
      </c>
      <c r="D172" s="34" t="s">
        <v>71</v>
      </c>
      <c r="E172" s="23" t="s">
        <v>578</v>
      </c>
      <c r="F172" s="20">
        <v>45044</v>
      </c>
      <c r="G172" s="22" t="s">
        <v>73</v>
      </c>
      <c r="H172" s="21" t="s">
        <v>579</v>
      </c>
      <c r="I172" s="22" t="s">
        <v>580</v>
      </c>
      <c r="J172" s="1">
        <v>98750000</v>
      </c>
      <c r="K172" s="3">
        <v>41092188</v>
      </c>
      <c r="L172" s="3">
        <f>+Tabla1[[#This Row],[VALOR INICIAL CONTRATO + IVA]]+Tabla1[[#This Row],[VALOR TOTAL ADICIONES + IVA]]</f>
        <v>139842188</v>
      </c>
      <c r="M172" s="4">
        <v>228</v>
      </c>
      <c r="N172" s="4">
        <v>121</v>
      </c>
      <c r="O172" s="20">
        <v>45063</v>
      </c>
      <c r="P172" s="24">
        <v>45291</v>
      </c>
      <c r="Q172" s="24">
        <v>45412</v>
      </c>
      <c r="R172" s="27" t="s">
        <v>21</v>
      </c>
    </row>
    <row r="173" spans="1:18" ht="79.5" customHeight="1" x14ac:dyDescent="0.35">
      <c r="A173" s="16" t="s">
        <v>982</v>
      </c>
      <c r="B173" s="16" t="s">
        <v>112</v>
      </c>
      <c r="C173" s="18" t="s">
        <v>437</v>
      </c>
      <c r="D173" s="34" t="s">
        <v>244</v>
      </c>
      <c r="E173" s="23" t="s">
        <v>581</v>
      </c>
      <c r="F173" s="20">
        <v>45050</v>
      </c>
      <c r="G173" s="22" t="s">
        <v>194</v>
      </c>
      <c r="H173" s="21" t="s">
        <v>582</v>
      </c>
      <c r="I173" s="22" t="s">
        <v>583</v>
      </c>
      <c r="J173" s="1">
        <v>50000000</v>
      </c>
      <c r="K173" s="3"/>
      <c r="L173" s="3">
        <f>+Tabla1[[#This Row],[VALOR INICIAL CONTRATO + IVA]]+Tabla1[[#This Row],[VALOR TOTAL ADICIONES + IVA]]</f>
        <v>50000000</v>
      </c>
      <c r="M173" s="4">
        <v>241</v>
      </c>
      <c r="N173" s="4"/>
      <c r="O173" s="20">
        <v>45050</v>
      </c>
      <c r="P173" s="24">
        <v>45291</v>
      </c>
      <c r="Q173" s="24"/>
      <c r="R173" s="27" t="s">
        <v>21</v>
      </c>
    </row>
    <row r="174" spans="1:18" ht="79.5" customHeight="1" x14ac:dyDescent="0.35">
      <c r="A174" s="16" t="s">
        <v>982</v>
      </c>
      <c r="B174" s="16" t="s">
        <v>152</v>
      </c>
      <c r="C174" s="18" t="s">
        <v>584</v>
      </c>
      <c r="D174" s="34" t="s">
        <v>244</v>
      </c>
      <c r="E174" s="23" t="s">
        <v>585</v>
      </c>
      <c r="F174" s="20">
        <v>45057</v>
      </c>
      <c r="G174" s="22" t="s">
        <v>73</v>
      </c>
      <c r="H174" s="21" t="s">
        <v>586</v>
      </c>
      <c r="I174" s="22" t="s">
        <v>587</v>
      </c>
      <c r="J174" s="1">
        <v>58000000</v>
      </c>
      <c r="K174" s="3"/>
      <c r="L174" s="3">
        <f>+Tabla1[[#This Row],[VALOR INICIAL CONTRATO + IVA]]+Tabla1[[#This Row],[VALOR TOTAL ADICIONES + IVA]]</f>
        <v>58000000</v>
      </c>
      <c r="M174" s="4">
        <v>1096</v>
      </c>
      <c r="N174" s="4"/>
      <c r="O174" s="20">
        <v>45057</v>
      </c>
      <c r="P174" s="24">
        <v>46153</v>
      </c>
      <c r="Q174" s="24"/>
      <c r="R174" s="27" t="s">
        <v>21</v>
      </c>
    </row>
    <row r="175" spans="1:18" ht="79.5" customHeight="1" x14ac:dyDescent="0.35">
      <c r="A175" s="16" t="s">
        <v>982</v>
      </c>
      <c r="B175" s="16" t="s">
        <v>30</v>
      </c>
      <c r="C175" s="18" t="s">
        <v>255</v>
      </c>
      <c r="D175" s="34" t="s">
        <v>244</v>
      </c>
      <c r="E175" s="23" t="s">
        <v>588</v>
      </c>
      <c r="F175" s="20">
        <v>45058</v>
      </c>
      <c r="G175" s="22" t="s">
        <v>73</v>
      </c>
      <c r="H175" s="21" t="s">
        <v>589</v>
      </c>
      <c r="I175" s="22" t="s">
        <v>590</v>
      </c>
      <c r="J175" s="1">
        <v>36800000</v>
      </c>
      <c r="K175" s="3"/>
      <c r="L175" s="3">
        <f>+Tabla1[[#This Row],[VALOR INICIAL CONTRATO + IVA]]+Tabla1[[#This Row],[VALOR TOTAL ADICIONES + IVA]]</f>
        <v>36800000</v>
      </c>
      <c r="M175" s="4">
        <v>230</v>
      </c>
      <c r="N175" s="4"/>
      <c r="O175" s="20">
        <v>45061</v>
      </c>
      <c r="P175" s="24">
        <v>45291</v>
      </c>
      <c r="Q175" s="24"/>
      <c r="R175" s="27" t="s">
        <v>21</v>
      </c>
    </row>
    <row r="176" spans="1:18" ht="79.5" customHeight="1" x14ac:dyDescent="0.35">
      <c r="A176" s="16" t="s">
        <v>982</v>
      </c>
      <c r="B176" s="16" t="s">
        <v>139</v>
      </c>
      <c r="C176" s="18" t="s">
        <v>567</v>
      </c>
      <c r="D176" s="34" t="s">
        <v>244</v>
      </c>
      <c r="E176" s="23" t="s">
        <v>591</v>
      </c>
      <c r="F176" s="20">
        <v>45070</v>
      </c>
      <c r="G176" s="22" t="s">
        <v>73</v>
      </c>
      <c r="H176" s="21" t="s">
        <v>592</v>
      </c>
      <c r="I176" s="22" t="s">
        <v>593</v>
      </c>
      <c r="J176" s="1">
        <v>673733328</v>
      </c>
      <c r="K176" s="3"/>
      <c r="L176" s="3">
        <f>+Tabla1[[#This Row],[VALOR INICIAL CONTRATO + IVA]]+Tabla1[[#This Row],[VALOR TOTAL ADICIONES + IVA]]</f>
        <v>673733328</v>
      </c>
      <c r="M176" s="4">
        <v>730</v>
      </c>
      <c r="N176" s="4"/>
      <c r="O176" s="20">
        <v>45078</v>
      </c>
      <c r="P176" s="24">
        <v>45808</v>
      </c>
      <c r="Q176" s="24"/>
      <c r="R176" s="27" t="s">
        <v>21</v>
      </c>
    </row>
    <row r="177" spans="1:18" ht="96" customHeight="1" x14ac:dyDescent="0.35">
      <c r="A177" s="16" t="s">
        <v>982</v>
      </c>
      <c r="B177" s="16" t="s">
        <v>139</v>
      </c>
      <c r="C177" s="18" t="s">
        <v>567</v>
      </c>
      <c r="D177" s="34" t="s">
        <v>244</v>
      </c>
      <c r="E177" s="23" t="s">
        <v>594</v>
      </c>
      <c r="F177" s="20">
        <v>45071</v>
      </c>
      <c r="G177" s="22" t="s">
        <v>73</v>
      </c>
      <c r="H177" s="21" t="s">
        <v>595</v>
      </c>
      <c r="I177" s="22" t="s">
        <v>596</v>
      </c>
      <c r="J177" s="1">
        <v>17393040</v>
      </c>
      <c r="K177" s="3"/>
      <c r="L177" s="3">
        <f>+Tabla1[[#This Row],[VALOR INICIAL CONTRATO + IVA]]+Tabla1[[#This Row],[VALOR TOTAL ADICIONES + IVA]]</f>
        <v>17393040</v>
      </c>
      <c r="M177" s="4">
        <v>365</v>
      </c>
      <c r="N177" s="4"/>
      <c r="O177" s="20">
        <v>45078</v>
      </c>
      <c r="P177" s="24">
        <v>45443</v>
      </c>
      <c r="Q177" s="24"/>
      <c r="R177" s="27" t="s">
        <v>21</v>
      </c>
    </row>
    <row r="178" spans="1:18" ht="95.5" customHeight="1" x14ac:dyDescent="0.35">
      <c r="A178" s="16" t="s">
        <v>982</v>
      </c>
      <c r="B178" s="16" t="s">
        <v>30</v>
      </c>
      <c r="C178" s="18" t="s">
        <v>502</v>
      </c>
      <c r="D178" s="34" t="s">
        <v>119</v>
      </c>
      <c r="E178" s="23" t="s">
        <v>597</v>
      </c>
      <c r="F178" s="20">
        <v>45076</v>
      </c>
      <c r="G178" s="22" t="s">
        <v>73</v>
      </c>
      <c r="H178" s="21" t="s">
        <v>598</v>
      </c>
      <c r="I178" s="22" t="s">
        <v>599</v>
      </c>
      <c r="J178" s="1">
        <v>5087823658</v>
      </c>
      <c r="K178" s="3"/>
      <c r="L178" s="3">
        <f>+Tabla1[[#This Row],[VALOR INICIAL CONTRATO + IVA]]+Tabla1[[#This Row],[VALOR TOTAL ADICIONES + IVA]]</f>
        <v>5087823658</v>
      </c>
      <c r="M178" s="4">
        <v>366</v>
      </c>
      <c r="N178" s="4"/>
      <c r="O178" s="20">
        <v>45078</v>
      </c>
      <c r="P178" s="24">
        <v>45444</v>
      </c>
      <c r="Q178" s="24"/>
      <c r="R178" s="27" t="s">
        <v>21</v>
      </c>
    </row>
    <row r="179" spans="1:18" ht="79.5" customHeight="1" x14ac:dyDescent="0.35">
      <c r="A179" s="16" t="s">
        <v>982</v>
      </c>
      <c r="B179" s="16" t="s">
        <v>387</v>
      </c>
      <c r="C179" s="18" t="s">
        <v>388</v>
      </c>
      <c r="D179" s="34" t="s">
        <v>244</v>
      </c>
      <c r="E179" s="23" t="s">
        <v>600</v>
      </c>
      <c r="F179" s="20">
        <v>45085</v>
      </c>
      <c r="G179" s="22" t="s">
        <v>73</v>
      </c>
      <c r="H179" s="21" t="s">
        <v>601</v>
      </c>
      <c r="I179" s="22" t="s">
        <v>602</v>
      </c>
      <c r="J179" s="1">
        <v>58000000</v>
      </c>
      <c r="K179" s="3"/>
      <c r="L179" s="3">
        <f>+Tabla1[[#This Row],[VALOR INICIAL CONTRATO + IVA]]+Tabla1[[#This Row],[VALOR TOTAL ADICIONES + IVA]]</f>
        <v>58000000</v>
      </c>
      <c r="M179" s="4">
        <v>206</v>
      </c>
      <c r="N179" s="4">
        <v>31</v>
      </c>
      <c r="O179" s="20">
        <v>45085</v>
      </c>
      <c r="P179" s="24">
        <v>45291</v>
      </c>
      <c r="Q179" s="24">
        <v>45322</v>
      </c>
      <c r="R179" s="27" t="s">
        <v>21</v>
      </c>
    </row>
    <row r="180" spans="1:18" ht="79.5" customHeight="1" x14ac:dyDescent="0.35">
      <c r="A180" s="16" t="s">
        <v>982</v>
      </c>
      <c r="B180" s="16" t="s">
        <v>387</v>
      </c>
      <c r="C180" s="18" t="s">
        <v>388</v>
      </c>
      <c r="D180" s="34" t="s">
        <v>244</v>
      </c>
      <c r="E180" s="23" t="s">
        <v>603</v>
      </c>
      <c r="F180" s="20">
        <v>45085</v>
      </c>
      <c r="G180" s="22" t="s">
        <v>73</v>
      </c>
      <c r="H180" s="21" t="s">
        <v>604</v>
      </c>
      <c r="I180" s="22" t="s">
        <v>605</v>
      </c>
      <c r="J180" s="1">
        <v>58000000</v>
      </c>
      <c r="K180" s="3"/>
      <c r="L180" s="3">
        <f>+Tabla1[[#This Row],[VALOR INICIAL CONTRATO + IVA]]+Tabla1[[#This Row],[VALOR TOTAL ADICIONES + IVA]]</f>
        <v>58000000</v>
      </c>
      <c r="M180" s="4">
        <v>206</v>
      </c>
      <c r="N180" s="4">
        <v>31</v>
      </c>
      <c r="O180" s="20">
        <v>45085</v>
      </c>
      <c r="P180" s="24">
        <v>45291</v>
      </c>
      <c r="Q180" s="24">
        <v>45322</v>
      </c>
      <c r="R180" s="27" t="s">
        <v>21</v>
      </c>
    </row>
    <row r="181" spans="1:18" ht="79.5" customHeight="1" x14ac:dyDescent="0.35">
      <c r="A181" s="16" t="s">
        <v>982</v>
      </c>
      <c r="B181" s="16" t="s">
        <v>152</v>
      </c>
      <c r="C181" s="17" t="s">
        <v>606</v>
      </c>
      <c r="D181" s="34" t="s">
        <v>244</v>
      </c>
      <c r="E181" s="23" t="s">
        <v>607</v>
      </c>
      <c r="F181" s="20">
        <v>45090</v>
      </c>
      <c r="G181" s="22" t="s">
        <v>189</v>
      </c>
      <c r="H181" s="21" t="s">
        <v>608</v>
      </c>
      <c r="I181" s="22" t="s">
        <v>609</v>
      </c>
      <c r="J181" s="1">
        <v>300000000</v>
      </c>
      <c r="K181" s="3"/>
      <c r="L181" s="3">
        <f>+Tabla1[[#This Row],[VALOR INICIAL CONTRATO + IVA]]+Tabla1[[#This Row],[VALOR TOTAL ADICIONES + IVA]]</f>
        <v>300000000</v>
      </c>
      <c r="M181" s="4">
        <v>1096</v>
      </c>
      <c r="N181" s="4"/>
      <c r="O181" s="20">
        <v>45090</v>
      </c>
      <c r="P181" s="24">
        <v>46186</v>
      </c>
      <c r="Q181" s="24"/>
      <c r="R181" s="27" t="s">
        <v>21</v>
      </c>
    </row>
    <row r="182" spans="1:18" ht="79.5" customHeight="1" x14ac:dyDescent="0.35">
      <c r="A182" s="16" t="s">
        <v>982</v>
      </c>
      <c r="B182" s="16" t="s">
        <v>30</v>
      </c>
      <c r="C182" s="18" t="s">
        <v>31</v>
      </c>
      <c r="D182" s="34" t="s">
        <v>244</v>
      </c>
      <c r="E182" s="23" t="s">
        <v>610</v>
      </c>
      <c r="F182" s="20">
        <v>45106</v>
      </c>
      <c r="G182" s="22" t="s">
        <v>73</v>
      </c>
      <c r="H182" s="21" t="s">
        <v>611</v>
      </c>
      <c r="I182" s="22" t="s">
        <v>612</v>
      </c>
      <c r="J182" s="1">
        <v>19085220</v>
      </c>
      <c r="K182" s="3"/>
      <c r="L182" s="3">
        <f>+Tabla1[[#This Row],[VALOR INICIAL CONTRATO + IVA]]+Tabla1[[#This Row],[VALOR TOTAL ADICIONES + IVA]]</f>
        <v>19085220</v>
      </c>
      <c r="M182" s="4">
        <v>365</v>
      </c>
      <c r="N182" s="4"/>
      <c r="O182" s="20">
        <v>45118</v>
      </c>
      <c r="P182" s="24">
        <v>45483</v>
      </c>
      <c r="Q182" s="24"/>
      <c r="R182" s="27" t="s">
        <v>21</v>
      </c>
    </row>
    <row r="183" spans="1:18" ht="79.5" customHeight="1" x14ac:dyDescent="0.35">
      <c r="A183" s="16" t="s">
        <v>982</v>
      </c>
      <c r="B183" s="16" t="s">
        <v>14</v>
      </c>
      <c r="C183" s="18" t="s">
        <v>613</v>
      </c>
      <c r="D183" s="34" t="s">
        <v>71</v>
      </c>
      <c r="E183" s="23" t="s">
        <v>614</v>
      </c>
      <c r="F183" s="20">
        <v>45104</v>
      </c>
      <c r="G183" s="22" t="s">
        <v>73</v>
      </c>
      <c r="H183" s="21" t="s">
        <v>615</v>
      </c>
      <c r="I183" s="22" t="s">
        <v>616</v>
      </c>
      <c r="J183" s="1">
        <v>119000000</v>
      </c>
      <c r="K183" s="3"/>
      <c r="L183" s="3">
        <f>+Tabla1[[#This Row],[VALOR INICIAL CONTRATO + IVA]]+Tabla1[[#This Row],[VALOR TOTAL ADICIONES + IVA]]</f>
        <v>119000000</v>
      </c>
      <c r="M183" s="4">
        <v>365</v>
      </c>
      <c r="N183" s="4"/>
      <c r="O183" s="20">
        <v>45104</v>
      </c>
      <c r="P183" s="24">
        <v>45469</v>
      </c>
      <c r="Q183" s="24"/>
      <c r="R183" s="27" t="s">
        <v>21</v>
      </c>
    </row>
    <row r="184" spans="1:18" ht="90" customHeight="1" x14ac:dyDescent="0.35">
      <c r="A184" s="16" t="s">
        <v>982</v>
      </c>
      <c r="B184" s="16" t="s">
        <v>387</v>
      </c>
      <c r="C184" s="18" t="s">
        <v>388</v>
      </c>
      <c r="D184" s="34" t="s">
        <v>244</v>
      </c>
      <c r="E184" s="23" t="s">
        <v>617</v>
      </c>
      <c r="F184" s="20">
        <v>45121</v>
      </c>
      <c r="G184" s="22" t="s">
        <v>73</v>
      </c>
      <c r="H184" s="21" t="s">
        <v>618</v>
      </c>
      <c r="I184" s="22" t="s">
        <v>619</v>
      </c>
      <c r="J184" s="1">
        <v>58000000</v>
      </c>
      <c r="K184" s="3"/>
      <c r="L184" s="3">
        <f>+Tabla1[[#This Row],[VALOR INICIAL CONTRATO + IVA]]+Tabla1[[#This Row],[VALOR TOTAL ADICIONES + IVA]]</f>
        <v>58000000</v>
      </c>
      <c r="M184" s="4">
        <v>170</v>
      </c>
      <c r="N184" s="4">
        <v>31</v>
      </c>
      <c r="O184" s="20">
        <v>45121</v>
      </c>
      <c r="P184" s="24">
        <v>45291</v>
      </c>
      <c r="Q184" s="24">
        <v>45322</v>
      </c>
      <c r="R184" s="27" t="s">
        <v>21</v>
      </c>
    </row>
    <row r="185" spans="1:18" ht="79.5" customHeight="1" x14ac:dyDescent="0.35">
      <c r="A185" s="16" t="s">
        <v>982</v>
      </c>
      <c r="B185" s="16" t="s">
        <v>128</v>
      </c>
      <c r="C185" s="18" t="s">
        <v>620</v>
      </c>
      <c r="D185" s="34" t="s">
        <v>244</v>
      </c>
      <c r="E185" s="23" t="s">
        <v>621</v>
      </c>
      <c r="F185" s="20">
        <v>45119</v>
      </c>
      <c r="G185" s="22" t="s">
        <v>73</v>
      </c>
      <c r="H185" s="21" t="s">
        <v>622</v>
      </c>
      <c r="I185" s="22" t="s">
        <v>623</v>
      </c>
      <c r="J185" s="1">
        <v>38475342</v>
      </c>
      <c r="K185" s="3"/>
      <c r="L185" s="3">
        <f>+Tabla1[[#This Row],[VALOR INICIAL CONTRATO + IVA]]+Tabla1[[#This Row],[VALOR TOTAL ADICIONES + IVA]]</f>
        <v>38475342</v>
      </c>
      <c r="M185" s="4">
        <v>365</v>
      </c>
      <c r="N185" s="4"/>
      <c r="O185" s="20">
        <v>45197</v>
      </c>
      <c r="P185" s="24">
        <v>45562</v>
      </c>
      <c r="Q185" s="24"/>
      <c r="R185" s="27" t="s">
        <v>21</v>
      </c>
    </row>
    <row r="186" spans="1:18" ht="79.5" customHeight="1" x14ac:dyDescent="0.35">
      <c r="A186" s="16" t="s">
        <v>982</v>
      </c>
      <c r="B186" s="16" t="s">
        <v>387</v>
      </c>
      <c r="C186" s="18" t="s">
        <v>388</v>
      </c>
      <c r="D186" s="34" t="s">
        <v>244</v>
      </c>
      <c r="E186" s="23" t="s">
        <v>624</v>
      </c>
      <c r="F186" s="20">
        <v>45120</v>
      </c>
      <c r="G186" s="22" t="s">
        <v>73</v>
      </c>
      <c r="H186" s="21" t="s">
        <v>625</v>
      </c>
      <c r="I186" s="22" t="s">
        <v>626</v>
      </c>
      <c r="J186" s="1">
        <v>58000000</v>
      </c>
      <c r="K186" s="3"/>
      <c r="L186" s="3">
        <f>+Tabla1[[#This Row],[VALOR INICIAL CONTRATO + IVA]]+Tabla1[[#This Row],[VALOR TOTAL ADICIONES + IVA]]</f>
        <v>58000000</v>
      </c>
      <c r="M186" s="4">
        <v>171</v>
      </c>
      <c r="N186" s="4">
        <v>31</v>
      </c>
      <c r="O186" s="20">
        <v>45120</v>
      </c>
      <c r="P186" s="24">
        <v>45291</v>
      </c>
      <c r="Q186" s="24">
        <v>45322</v>
      </c>
      <c r="R186" s="27" t="s">
        <v>21</v>
      </c>
    </row>
    <row r="187" spans="1:18" ht="79.5" customHeight="1" x14ac:dyDescent="0.35">
      <c r="A187" s="16" t="s">
        <v>982</v>
      </c>
      <c r="B187" s="16" t="s">
        <v>14</v>
      </c>
      <c r="C187" s="18" t="s">
        <v>613</v>
      </c>
      <c r="D187" s="34" t="s">
        <v>71</v>
      </c>
      <c r="E187" s="23" t="s">
        <v>627</v>
      </c>
      <c r="F187" s="20">
        <v>45124</v>
      </c>
      <c r="G187" s="22" t="s">
        <v>73</v>
      </c>
      <c r="H187" s="21" t="s">
        <v>628</v>
      </c>
      <c r="I187" s="22" t="s">
        <v>629</v>
      </c>
      <c r="J187" s="1">
        <v>430290662</v>
      </c>
      <c r="K187" s="3">
        <v>146370000</v>
      </c>
      <c r="L187" s="3">
        <f>+Tabla1[[#This Row],[VALOR INICIAL CONTRATO + IVA]]+Tabla1[[#This Row],[VALOR TOTAL ADICIONES + IVA]]</f>
        <v>576660662</v>
      </c>
      <c r="M187" s="4">
        <v>365</v>
      </c>
      <c r="N187" s="4"/>
      <c r="O187" s="20">
        <v>45160</v>
      </c>
      <c r="P187" s="24">
        <v>45525</v>
      </c>
      <c r="Q187" s="24"/>
      <c r="R187" s="27" t="s">
        <v>21</v>
      </c>
    </row>
    <row r="188" spans="1:18" ht="79.5" customHeight="1" x14ac:dyDescent="0.35">
      <c r="A188" s="16" t="s">
        <v>982</v>
      </c>
      <c r="B188" s="16" t="s">
        <v>128</v>
      </c>
      <c r="C188" s="18" t="s">
        <v>620</v>
      </c>
      <c r="D188" s="34" t="s">
        <v>244</v>
      </c>
      <c r="E188" s="23" t="s">
        <v>630</v>
      </c>
      <c r="F188" s="20">
        <v>45133</v>
      </c>
      <c r="G188" s="22" t="s">
        <v>73</v>
      </c>
      <c r="H188" s="21" t="s">
        <v>631</v>
      </c>
      <c r="I188" s="22" t="s">
        <v>632</v>
      </c>
      <c r="J188" s="1">
        <v>21741300</v>
      </c>
      <c r="K188" s="3"/>
      <c r="L188" s="3">
        <f>+Tabla1[[#This Row],[VALOR INICIAL CONTRATO + IVA]]+Tabla1[[#This Row],[VALOR TOTAL ADICIONES + IVA]]</f>
        <v>21741300</v>
      </c>
      <c r="M188" s="4">
        <v>158</v>
      </c>
      <c r="N188" s="4"/>
      <c r="O188" s="20">
        <v>45133</v>
      </c>
      <c r="P188" s="24">
        <v>45291</v>
      </c>
      <c r="Q188" s="24"/>
      <c r="R188" s="27" t="s">
        <v>21</v>
      </c>
    </row>
    <row r="189" spans="1:18" ht="120" x14ac:dyDescent="0.35">
      <c r="A189" s="16" t="s">
        <v>982</v>
      </c>
      <c r="B189" s="16" t="s">
        <v>112</v>
      </c>
      <c r="C189" s="17" t="s">
        <v>243</v>
      </c>
      <c r="D189" s="34" t="s">
        <v>244</v>
      </c>
      <c r="E189" s="23" t="s">
        <v>633</v>
      </c>
      <c r="F189" s="20">
        <v>45128</v>
      </c>
      <c r="G189" s="22" t="s">
        <v>73</v>
      </c>
      <c r="H189" s="21" t="s">
        <v>634</v>
      </c>
      <c r="I189" s="22" t="s">
        <v>635</v>
      </c>
      <c r="J189" s="1">
        <v>27298600</v>
      </c>
      <c r="K189" s="3"/>
      <c r="L189" s="3">
        <v>27298600</v>
      </c>
      <c r="M189" s="4">
        <v>184</v>
      </c>
      <c r="N189" s="4"/>
      <c r="O189" s="20">
        <v>45128</v>
      </c>
      <c r="P189" s="24">
        <v>45312</v>
      </c>
      <c r="Q189" s="24"/>
      <c r="R189" s="27" t="s">
        <v>21</v>
      </c>
    </row>
    <row r="190" spans="1:18" ht="79.5" customHeight="1" x14ac:dyDescent="0.35">
      <c r="A190" s="16" t="s">
        <v>982</v>
      </c>
      <c r="B190" s="16" t="s">
        <v>128</v>
      </c>
      <c r="C190" s="17" t="s">
        <v>287</v>
      </c>
      <c r="D190" s="34" t="s">
        <v>119</v>
      </c>
      <c r="E190" s="32" t="s">
        <v>636</v>
      </c>
      <c r="F190" s="31">
        <v>45131</v>
      </c>
      <c r="G190" s="16" t="s">
        <v>73</v>
      </c>
      <c r="H190" s="26" t="s">
        <v>637</v>
      </c>
      <c r="I190" s="16" t="s">
        <v>638</v>
      </c>
      <c r="J190" s="12">
        <v>8698287485</v>
      </c>
      <c r="K190" s="3"/>
      <c r="L190" s="3">
        <f>+Tabla1[[#This Row],[VALOR INICIAL CONTRATO + IVA]]+Tabla1[[#This Row],[VALOR TOTAL ADICIONES + IVA]]</f>
        <v>8698287485</v>
      </c>
      <c r="M190" s="8">
        <v>1096</v>
      </c>
      <c r="N190" s="4"/>
      <c r="O190" s="31">
        <v>45131</v>
      </c>
      <c r="P190" s="31">
        <v>46227</v>
      </c>
      <c r="Q190" s="35"/>
      <c r="R190" s="36" t="s">
        <v>21</v>
      </c>
    </row>
    <row r="191" spans="1:18" ht="79.5" customHeight="1" x14ac:dyDescent="0.35">
      <c r="A191" s="16" t="s">
        <v>982</v>
      </c>
      <c r="B191" s="16" t="s">
        <v>283</v>
      </c>
      <c r="C191" s="17" t="s">
        <v>301</v>
      </c>
      <c r="D191" s="34" t="s">
        <v>71</v>
      </c>
      <c r="E191" s="32" t="s">
        <v>639</v>
      </c>
      <c r="F191" s="31">
        <v>45132</v>
      </c>
      <c r="G191" s="16" t="s">
        <v>73</v>
      </c>
      <c r="H191" s="26" t="s">
        <v>640</v>
      </c>
      <c r="I191" s="16" t="s">
        <v>641</v>
      </c>
      <c r="J191" s="12">
        <v>269280000</v>
      </c>
      <c r="K191" s="3"/>
      <c r="L191" s="3">
        <f>+Tabla1[[#This Row],[VALOR INICIAL CONTRATO + IVA]]+Tabla1[[#This Row],[VALOR TOTAL ADICIONES + IVA]]</f>
        <v>269280000</v>
      </c>
      <c r="M191" s="8">
        <v>731</v>
      </c>
      <c r="N191" s="4"/>
      <c r="O191" s="31">
        <v>45132</v>
      </c>
      <c r="P191" s="31">
        <v>45863</v>
      </c>
      <c r="Q191" s="35"/>
      <c r="R191" s="36" t="s">
        <v>21</v>
      </c>
    </row>
    <row r="192" spans="1:18" ht="84" x14ac:dyDescent="0.35">
      <c r="A192" s="16" t="s">
        <v>982</v>
      </c>
      <c r="B192" s="16" t="s">
        <v>128</v>
      </c>
      <c r="C192" s="17" t="s">
        <v>263</v>
      </c>
      <c r="D192" s="34" t="s">
        <v>71</v>
      </c>
      <c r="E192" s="32" t="s">
        <v>642</v>
      </c>
      <c r="F192" s="31">
        <v>45134</v>
      </c>
      <c r="G192" s="16" t="s">
        <v>73</v>
      </c>
      <c r="H192" s="26" t="s">
        <v>643</v>
      </c>
      <c r="I192" s="16" t="s">
        <v>266</v>
      </c>
      <c r="J192" s="12">
        <v>321148798</v>
      </c>
      <c r="K192" s="3"/>
      <c r="L192" s="3">
        <f>+Tabla1[[#This Row],[VALOR INICIAL CONTRATO + IVA]]+Tabla1[[#This Row],[VALOR TOTAL ADICIONES + IVA]]</f>
        <v>321148798</v>
      </c>
      <c r="M192" s="8">
        <v>1096</v>
      </c>
      <c r="N192" s="4"/>
      <c r="O192" s="31">
        <v>45134</v>
      </c>
      <c r="P192" s="31">
        <v>46230</v>
      </c>
      <c r="Q192" s="35"/>
      <c r="R192" s="36" t="s">
        <v>21</v>
      </c>
    </row>
    <row r="193" spans="1:18" ht="79.5" customHeight="1" x14ac:dyDescent="0.35">
      <c r="A193" s="16" t="s">
        <v>982</v>
      </c>
      <c r="B193" s="16" t="s">
        <v>152</v>
      </c>
      <c r="C193" s="17" t="s">
        <v>584</v>
      </c>
      <c r="D193" s="34" t="s">
        <v>244</v>
      </c>
      <c r="E193" s="32" t="s">
        <v>644</v>
      </c>
      <c r="F193" s="31">
        <v>45137</v>
      </c>
      <c r="G193" s="16" t="s">
        <v>73</v>
      </c>
      <c r="H193" s="26" t="s">
        <v>645</v>
      </c>
      <c r="I193" s="16" t="s">
        <v>646</v>
      </c>
      <c r="J193" s="12">
        <v>50000000</v>
      </c>
      <c r="K193" s="3"/>
      <c r="L193" s="3">
        <f>+Tabla1[[#This Row],[VALOR INICIAL CONTRATO + IVA]]+Tabla1[[#This Row],[VALOR TOTAL ADICIONES + IVA]]</f>
        <v>50000000</v>
      </c>
      <c r="M193" s="8">
        <v>362</v>
      </c>
      <c r="N193" s="4"/>
      <c r="O193" s="31">
        <v>45138</v>
      </c>
      <c r="P193" s="31">
        <v>45500</v>
      </c>
      <c r="Q193" s="35"/>
      <c r="R193" s="36" t="s">
        <v>21</v>
      </c>
    </row>
    <row r="194" spans="1:18" ht="79.5" customHeight="1" x14ac:dyDescent="0.35">
      <c r="A194" s="16" t="s">
        <v>982</v>
      </c>
      <c r="B194" s="16" t="s">
        <v>139</v>
      </c>
      <c r="C194" s="17" t="s">
        <v>567</v>
      </c>
      <c r="D194" s="34" t="s">
        <v>244</v>
      </c>
      <c r="E194" s="32" t="s">
        <v>647</v>
      </c>
      <c r="F194" s="31">
        <v>45138</v>
      </c>
      <c r="G194" s="16" t="s">
        <v>73</v>
      </c>
      <c r="H194" s="26" t="s">
        <v>648</v>
      </c>
      <c r="I194" s="16" t="s">
        <v>596</v>
      </c>
      <c r="J194" s="12">
        <v>1951600</v>
      </c>
      <c r="K194" s="3"/>
      <c r="L194" s="3">
        <f>+Tabla1[[#This Row],[VALOR INICIAL CONTRATO + IVA]]+Tabla1[[#This Row],[VALOR TOTAL ADICIONES + IVA]]</f>
        <v>1951600</v>
      </c>
      <c r="M194" s="8">
        <v>365</v>
      </c>
      <c r="N194" s="4"/>
      <c r="O194" s="31">
        <v>45138</v>
      </c>
      <c r="P194" s="31">
        <v>45503</v>
      </c>
      <c r="Q194" s="35"/>
      <c r="R194" s="36" t="s">
        <v>21</v>
      </c>
    </row>
    <row r="195" spans="1:18" ht="79.5" customHeight="1" x14ac:dyDescent="0.35">
      <c r="A195" s="16" t="s">
        <v>982</v>
      </c>
      <c r="B195" s="16" t="s">
        <v>152</v>
      </c>
      <c r="C195" s="17" t="s">
        <v>584</v>
      </c>
      <c r="D195" s="34" t="s">
        <v>244</v>
      </c>
      <c r="E195" s="32" t="s">
        <v>649</v>
      </c>
      <c r="F195" s="31">
        <v>45135</v>
      </c>
      <c r="G195" s="16" t="s">
        <v>73</v>
      </c>
      <c r="H195" s="26" t="s">
        <v>650</v>
      </c>
      <c r="I195" s="16" t="s">
        <v>651</v>
      </c>
      <c r="J195" s="12">
        <v>762246408</v>
      </c>
      <c r="K195" s="3"/>
      <c r="L195" s="3">
        <f>+Tabla1[[#This Row],[VALOR INICIAL CONTRATO + IVA]]+Tabla1[[#This Row],[VALOR TOTAL ADICIONES + IVA]]</f>
        <v>762246408</v>
      </c>
      <c r="M195" s="8">
        <v>731</v>
      </c>
      <c r="N195" s="4"/>
      <c r="O195" s="31">
        <v>45135</v>
      </c>
      <c r="P195" s="31">
        <v>45866</v>
      </c>
      <c r="Q195" s="35"/>
      <c r="R195" s="36" t="s">
        <v>21</v>
      </c>
    </row>
    <row r="196" spans="1:18" ht="79.5" customHeight="1" x14ac:dyDescent="0.35">
      <c r="A196" s="16" t="s">
        <v>982</v>
      </c>
      <c r="B196" s="16" t="s">
        <v>139</v>
      </c>
      <c r="C196" s="17" t="s">
        <v>315</v>
      </c>
      <c r="D196" s="34" t="s">
        <v>244</v>
      </c>
      <c r="E196" s="32" t="s">
        <v>652</v>
      </c>
      <c r="F196" s="31">
        <v>45140</v>
      </c>
      <c r="G196" s="16" t="s">
        <v>73</v>
      </c>
      <c r="H196" s="26" t="s">
        <v>653</v>
      </c>
      <c r="I196" s="16" t="s">
        <v>654</v>
      </c>
      <c r="J196" s="12">
        <v>3040400</v>
      </c>
      <c r="K196" s="3"/>
      <c r="L196" s="3">
        <f>+Tabla1[[#This Row],[VALOR INICIAL CONTRATO + IVA]]+Tabla1[[#This Row],[VALOR TOTAL ADICIONES + IVA]]</f>
        <v>3040400</v>
      </c>
      <c r="M196" s="8">
        <v>365</v>
      </c>
      <c r="N196" s="4"/>
      <c r="O196" s="31">
        <v>45140</v>
      </c>
      <c r="P196" s="31">
        <v>45505</v>
      </c>
      <c r="Q196" s="35"/>
      <c r="R196" s="36" t="s">
        <v>21</v>
      </c>
    </row>
    <row r="197" spans="1:18" ht="79.5" customHeight="1" x14ac:dyDescent="0.35">
      <c r="A197" s="16" t="s">
        <v>982</v>
      </c>
      <c r="B197" s="16" t="s">
        <v>112</v>
      </c>
      <c r="C197" s="17" t="s">
        <v>375</v>
      </c>
      <c r="D197" s="34" t="s">
        <v>244</v>
      </c>
      <c r="E197" s="32" t="s">
        <v>655</v>
      </c>
      <c r="F197" s="31">
        <v>45141</v>
      </c>
      <c r="G197" s="16" t="s">
        <v>309</v>
      </c>
      <c r="H197" s="26" t="s">
        <v>656</v>
      </c>
      <c r="I197" s="16" t="s">
        <v>184</v>
      </c>
      <c r="J197" s="12">
        <v>13267155500</v>
      </c>
      <c r="K197" s="3"/>
      <c r="L197" s="3">
        <f>+Tabla1[[#This Row],[VALOR INICIAL CONTRATO + IVA]]+Tabla1[[#This Row],[VALOR TOTAL ADICIONES + IVA]]</f>
        <v>13267155500</v>
      </c>
      <c r="M197" s="8">
        <v>366</v>
      </c>
      <c r="N197" s="4"/>
      <c r="O197" s="31">
        <v>45142</v>
      </c>
      <c r="P197" s="31">
        <v>45508</v>
      </c>
      <c r="Q197" s="35"/>
      <c r="R197" s="36" t="s">
        <v>21</v>
      </c>
    </row>
    <row r="198" spans="1:18" ht="82.5" customHeight="1" x14ac:dyDescent="0.35">
      <c r="A198" s="16" t="s">
        <v>982</v>
      </c>
      <c r="B198" s="16" t="s">
        <v>14</v>
      </c>
      <c r="C198" s="17" t="s">
        <v>613</v>
      </c>
      <c r="D198" s="34" t="s">
        <v>244</v>
      </c>
      <c r="E198" s="32" t="s">
        <v>657</v>
      </c>
      <c r="F198" s="31">
        <v>45146</v>
      </c>
      <c r="G198" s="16" t="s">
        <v>73</v>
      </c>
      <c r="H198" s="26" t="s">
        <v>1002</v>
      </c>
      <c r="I198" s="16" t="s">
        <v>658</v>
      </c>
      <c r="J198" s="12">
        <v>49287536</v>
      </c>
      <c r="K198" s="3"/>
      <c r="L198" s="3">
        <f>+Tabla1[[#This Row],[VALOR INICIAL CONTRATO + IVA]]+Tabla1[[#This Row],[VALOR TOTAL ADICIONES + IVA]]</f>
        <v>49287536</v>
      </c>
      <c r="M198" s="8">
        <v>145</v>
      </c>
      <c r="N198" s="4"/>
      <c r="O198" s="31">
        <v>45146</v>
      </c>
      <c r="P198" s="31">
        <v>45291</v>
      </c>
      <c r="Q198" s="35"/>
      <c r="R198" s="36" t="s">
        <v>21</v>
      </c>
    </row>
    <row r="199" spans="1:18" ht="108" x14ac:dyDescent="0.35">
      <c r="A199" s="16" t="s">
        <v>982</v>
      </c>
      <c r="B199" s="16" t="s">
        <v>128</v>
      </c>
      <c r="C199" s="17" t="s">
        <v>340</v>
      </c>
      <c r="D199" s="34" t="s">
        <v>244</v>
      </c>
      <c r="E199" s="32" t="s">
        <v>659</v>
      </c>
      <c r="F199" s="31">
        <v>45148</v>
      </c>
      <c r="G199" s="16" t="s">
        <v>194</v>
      </c>
      <c r="H199" s="26" t="s">
        <v>660</v>
      </c>
      <c r="I199" s="16" t="s">
        <v>661</v>
      </c>
      <c r="J199" s="12">
        <v>53550000</v>
      </c>
      <c r="K199" s="3"/>
      <c r="L199" s="3">
        <f>+Tabla1[[#This Row],[VALOR INICIAL CONTRATO + IVA]]+Tabla1[[#This Row],[VALOR TOTAL ADICIONES + IVA]]</f>
        <v>53550000</v>
      </c>
      <c r="M199" s="8">
        <v>365</v>
      </c>
      <c r="N199" s="4"/>
      <c r="O199" s="31">
        <v>45155</v>
      </c>
      <c r="P199" s="31">
        <v>45520</v>
      </c>
      <c r="Q199" s="35"/>
      <c r="R199" s="36" t="s">
        <v>21</v>
      </c>
    </row>
    <row r="200" spans="1:18" ht="79.5" customHeight="1" x14ac:dyDescent="0.35">
      <c r="A200" s="16" t="s">
        <v>982</v>
      </c>
      <c r="B200" s="16" t="s">
        <v>30</v>
      </c>
      <c r="C200" s="17" t="s">
        <v>407</v>
      </c>
      <c r="D200" s="34" t="s">
        <v>244</v>
      </c>
      <c r="E200" s="32" t="s">
        <v>662</v>
      </c>
      <c r="F200" s="31">
        <v>45149</v>
      </c>
      <c r="G200" s="16" t="s">
        <v>73</v>
      </c>
      <c r="H200" s="26" t="s">
        <v>663</v>
      </c>
      <c r="I200" s="16" t="s">
        <v>580</v>
      </c>
      <c r="J200" s="12">
        <v>56752613</v>
      </c>
      <c r="K200" s="3"/>
      <c r="L200" s="3">
        <f>+Tabla1[[#This Row],[VALOR INICIAL CONTRATO + IVA]]+Tabla1[[#This Row],[VALOR TOTAL ADICIONES + IVA]]</f>
        <v>56752613</v>
      </c>
      <c r="M200" s="8">
        <v>365</v>
      </c>
      <c r="N200" s="4"/>
      <c r="O200" s="31">
        <v>45149</v>
      </c>
      <c r="P200" s="31">
        <v>45514</v>
      </c>
      <c r="Q200" s="35"/>
      <c r="R200" s="36" t="s">
        <v>21</v>
      </c>
    </row>
    <row r="201" spans="1:18" ht="79.5" customHeight="1" x14ac:dyDescent="0.35">
      <c r="A201" s="16" t="s">
        <v>982</v>
      </c>
      <c r="B201" s="16" t="s">
        <v>14</v>
      </c>
      <c r="C201" s="17" t="s">
        <v>275</v>
      </c>
      <c r="D201" s="34" t="s">
        <v>244</v>
      </c>
      <c r="E201" s="32" t="s">
        <v>664</v>
      </c>
      <c r="F201" s="31">
        <v>45162</v>
      </c>
      <c r="G201" s="16" t="s">
        <v>73</v>
      </c>
      <c r="H201" s="26" t="s">
        <v>665</v>
      </c>
      <c r="I201" s="16" t="s">
        <v>666</v>
      </c>
      <c r="J201" s="12">
        <v>44268000</v>
      </c>
      <c r="K201" s="3"/>
      <c r="L201" s="3">
        <f>+Tabla1[[#This Row],[VALOR INICIAL CONTRATO + IVA]]+Tabla1[[#This Row],[VALOR TOTAL ADICIONES + IVA]]</f>
        <v>44268000</v>
      </c>
      <c r="M201" s="8">
        <v>730</v>
      </c>
      <c r="N201" s="4"/>
      <c r="O201" s="31">
        <v>45171</v>
      </c>
      <c r="P201" s="31">
        <v>45901</v>
      </c>
      <c r="Q201" s="35"/>
      <c r="R201" s="36" t="s">
        <v>21</v>
      </c>
    </row>
    <row r="202" spans="1:18" ht="79.5" customHeight="1" x14ac:dyDescent="0.35">
      <c r="A202" s="16" t="s">
        <v>982</v>
      </c>
      <c r="B202" s="16" t="s">
        <v>139</v>
      </c>
      <c r="C202" s="17" t="s">
        <v>574</v>
      </c>
      <c r="D202" s="34" t="s">
        <v>244</v>
      </c>
      <c r="E202" s="32" t="s">
        <v>667</v>
      </c>
      <c r="F202" s="31">
        <v>45168</v>
      </c>
      <c r="G202" s="16" t="s">
        <v>73</v>
      </c>
      <c r="H202" s="26" t="s">
        <v>668</v>
      </c>
      <c r="I202" s="16" t="s">
        <v>669</v>
      </c>
      <c r="J202" s="12">
        <v>45220000</v>
      </c>
      <c r="K202" s="3"/>
      <c r="L202" s="3">
        <f>+Tabla1[[#This Row],[VALOR INICIAL CONTRATO + IVA]]+Tabla1[[#This Row],[VALOR TOTAL ADICIONES + IVA]]</f>
        <v>45220000</v>
      </c>
      <c r="M202" s="8">
        <v>123</v>
      </c>
      <c r="N202" s="4"/>
      <c r="O202" s="31">
        <v>45168</v>
      </c>
      <c r="P202" s="31">
        <v>45291</v>
      </c>
      <c r="Q202" s="35"/>
      <c r="R202" s="36" t="s">
        <v>21</v>
      </c>
    </row>
    <row r="203" spans="1:18" ht="79.5" customHeight="1" x14ac:dyDescent="0.35">
      <c r="A203" s="16" t="s">
        <v>982</v>
      </c>
      <c r="B203" s="16" t="s">
        <v>387</v>
      </c>
      <c r="C203" s="17" t="s">
        <v>388</v>
      </c>
      <c r="D203" s="34" t="s">
        <v>244</v>
      </c>
      <c r="E203" s="32" t="s">
        <v>670</v>
      </c>
      <c r="F203" s="31">
        <v>45175</v>
      </c>
      <c r="G203" s="16" t="s">
        <v>73</v>
      </c>
      <c r="H203" s="26" t="s">
        <v>671</v>
      </c>
      <c r="I203" s="16" t="s">
        <v>672</v>
      </c>
      <c r="J203" s="12">
        <v>58000000</v>
      </c>
      <c r="K203" s="3"/>
      <c r="L203" s="3">
        <f>+Tabla1[[#This Row],[VALOR INICIAL CONTRATO + IVA]]+Tabla1[[#This Row],[VALOR TOTAL ADICIONES + IVA]]</f>
        <v>58000000</v>
      </c>
      <c r="M203" s="8">
        <v>116</v>
      </c>
      <c r="N203" s="4">
        <v>31</v>
      </c>
      <c r="O203" s="31">
        <v>45175</v>
      </c>
      <c r="P203" s="31">
        <v>45291</v>
      </c>
      <c r="Q203" s="35">
        <v>45322</v>
      </c>
      <c r="R203" s="36" t="s">
        <v>21</v>
      </c>
    </row>
    <row r="204" spans="1:18" ht="79.5" customHeight="1" x14ac:dyDescent="0.35">
      <c r="A204" s="16" t="s">
        <v>982</v>
      </c>
      <c r="B204" s="16" t="s">
        <v>673</v>
      </c>
      <c r="C204" s="17" t="s">
        <v>263</v>
      </c>
      <c r="D204" s="34" t="s">
        <v>244</v>
      </c>
      <c r="E204" s="32" t="s">
        <v>674</v>
      </c>
      <c r="F204" s="31">
        <v>45175</v>
      </c>
      <c r="G204" s="16" t="s">
        <v>73</v>
      </c>
      <c r="H204" s="26" t="s">
        <v>675</v>
      </c>
      <c r="I204" s="16" t="s">
        <v>676</v>
      </c>
      <c r="J204" s="12">
        <v>28203000</v>
      </c>
      <c r="K204" s="3"/>
      <c r="L204" s="3">
        <f>+Tabla1[[#This Row],[VALOR INICIAL CONTRATO + IVA]]+Tabla1[[#This Row],[VALOR TOTAL ADICIONES + IVA]]</f>
        <v>28203000</v>
      </c>
      <c r="M204" s="8">
        <v>1095</v>
      </c>
      <c r="N204" s="4"/>
      <c r="O204" s="31">
        <v>45197</v>
      </c>
      <c r="P204" s="31">
        <v>46292</v>
      </c>
      <c r="Q204" s="35"/>
      <c r="R204" s="36" t="s">
        <v>21</v>
      </c>
    </row>
    <row r="205" spans="1:18" ht="79.5" customHeight="1" x14ac:dyDescent="0.35">
      <c r="A205" s="16" t="s">
        <v>982</v>
      </c>
      <c r="B205" s="16" t="s">
        <v>152</v>
      </c>
      <c r="C205" s="17" t="s">
        <v>606</v>
      </c>
      <c r="D205" s="18" t="s">
        <v>244</v>
      </c>
      <c r="E205" s="32" t="s">
        <v>677</v>
      </c>
      <c r="F205" s="31">
        <v>45194</v>
      </c>
      <c r="G205" s="16" t="s">
        <v>73</v>
      </c>
      <c r="H205" s="26" t="s">
        <v>678</v>
      </c>
      <c r="I205" s="16" t="s">
        <v>679</v>
      </c>
      <c r="J205" s="12">
        <v>150000000</v>
      </c>
      <c r="K205" s="3"/>
      <c r="L205" s="3">
        <f>+Tabla1[[#This Row],[VALOR INICIAL CONTRATO + IVA]]+Tabla1[[#This Row],[VALOR TOTAL ADICIONES + IVA]]</f>
        <v>150000000</v>
      </c>
      <c r="M205" s="8">
        <v>365</v>
      </c>
      <c r="N205" s="4"/>
      <c r="O205" s="31">
        <v>45194</v>
      </c>
      <c r="P205" s="31">
        <v>45559</v>
      </c>
      <c r="Q205" s="35"/>
      <c r="R205" s="36" t="s">
        <v>21</v>
      </c>
    </row>
    <row r="206" spans="1:18" ht="79.5" customHeight="1" x14ac:dyDescent="0.35">
      <c r="A206" s="16" t="s">
        <v>982</v>
      </c>
      <c r="B206" s="16" t="s">
        <v>152</v>
      </c>
      <c r="C206" s="17" t="s">
        <v>606</v>
      </c>
      <c r="D206" s="18" t="s">
        <v>244</v>
      </c>
      <c r="E206" s="32" t="s">
        <v>680</v>
      </c>
      <c r="F206" s="31">
        <v>45177</v>
      </c>
      <c r="G206" s="16" t="s">
        <v>73</v>
      </c>
      <c r="H206" s="26" t="s">
        <v>678</v>
      </c>
      <c r="I206" s="16" t="s">
        <v>681</v>
      </c>
      <c r="J206" s="12">
        <v>200000000</v>
      </c>
      <c r="K206" s="3"/>
      <c r="L206" s="3">
        <f>+Tabla1[[#This Row],[VALOR INICIAL CONTRATO + IVA]]+Tabla1[[#This Row],[VALOR TOTAL ADICIONES + IVA]]</f>
        <v>200000000</v>
      </c>
      <c r="M206" s="8">
        <v>365</v>
      </c>
      <c r="N206" s="4"/>
      <c r="O206" s="31">
        <v>45177</v>
      </c>
      <c r="P206" s="31">
        <v>45542</v>
      </c>
      <c r="Q206" s="35"/>
      <c r="R206" s="36" t="s">
        <v>21</v>
      </c>
    </row>
    <row r="207" spans="1:18" ht="79.5" customHeight="1" x14ac:dyDescent="0.35">
      <c r="A207" s="16" t="s">
        <v>982</v>
      </c>
      <c r="B207" s="16" t="s">
        <v>152</v>
      </c>
      <c r="C207" s="17" t="s">
        <v>606</v>
      </c>
      <c r="D207" s="18" t="s">
        <v>244</v>
      </c>
      <c r="E207" s="32" t="s">
        <v>682</v>
      </c>
      <c r="F207" s="31">
        <v>45195</v>
      </c>
      <c r="G207" s="16" t="s">
        <v>73</v>
      </c>
      <c r="H207" s="26" t="s">
        <v>678</v>
      </c>
      <c r="I207" s="16" t="s">
        <v>683</v>
      </c>
      <c r="J207" s="12">
        <v>200000000</v>
      </c>
      <c r="K207" s="3"/>
      <c r="L207" s="3">
        <f>+Tabla1[[#This Row],[VALOR INICIAL CONTRATO + IVA]]+Tabla1[[#This Row],[VALOR TOTAL ADICIONES + IVA]]</f>
        <v>200000000</v>
      </c>
      <c r="M207" s="8">
        <v>365</v>
      </c>
      <c r="N207" s="4"/>
      <c r="O207" s="31">
        <v>45195</v>
      </c>
      <c r="P207" s="31">
        <v>45560</v>
      </c>
      <c r="Q207" s="35"/>
      <c r="R207" s="36" t="s">
        <v>21</v>
      </c>
    </row>
    <row r="208" spans="1:18" ht="132" x14ac:dyDescent="0.35">
      <c r="A208" s="16" t="s">
        <v>982</v>
      </c>
      <c r="B208" s="16" t="s">
        <v>673</v>
      </c>
      <c r="C208" s="17" t="s">
        <v>548</v>
      </c>
      <c r="D208" s="18" t="s">
        <v>244</v>
      </c>
      <c r="E208" s="32" t="s">
        <v>684</v>
      </c>
      <c r="F208" s="31">
        <v>45177</v>
      </c>
      <c r="G208" s="16" t="s">
        <v>73</v>
      </c>
      <c r="H208" s="26" t="s">
        <v>685</v>
      </c>
      <c r="I208" s="16" t="s">
        <v>686</v>
      </c>
      <c r="J208" s="12">
        <v>57760897</v>
      </c>
      <c r="K208" s="3"/>
      <c r="L208" s="3">
        <f>+Tabla1[[#This Row],[VALOR INICIAL CONTRATO + IVA]]+Tabla1[[#This Row],[VALOR TOTAL ADICIONES + IVA]]</f>
        <v>57760897</v>
      </c>
      <c r="M208" s="8">
        <v>366</v>
      </c>
      <c r="N208" s="4"/>
      <c r="O208" s="31">
        <v>45197</v>
      </c>
      <c r="P208" s="31">
        <v>45563</v>
      </c>
      <c r="Q208" s="35"/>
      <c r="R208" s="36" t="s">
        <v>21</v>
      </c>
    </row>
    <row r="209" spans="1:18" ht="79.5" customHeight="1" x14ac:dyDescent="0.35">
      <c r="A209" s="16" t="s">
        <v>982</v>
      </c>
      <c r="B209" s="16" t="s">
        <v>152</v>
      </c>
      <c r="C209" s="17" t="s">
        <v>606</v>
      </c>
      <c r="D209" s="18" t="s">
        <v>244</v>
      </c>
      <c r="E209" s="32" t="s">
        <v>687</v>
      </c>
      <c r="F209" s="31">
        <v>45202</v>
      </c>
      <c r="G209" s="16" t="s">
        <v>73</v>
      </c>
      <c r="H209" s="26" t="s">
        <v>678</v>
      </c>
      <c r="I209" s="16" t="s">
        <v>479</v>
      </c>
      <c r="J209" s="12">
        <v>100000000</v>
      </c>
      <c r="K209" s="3"/>
      <c r="L209" s="3">
        <f>+Tabla1[[#This Row],[VALOR INICIAL CONTRATO + IVA]]+Tabla1[[#This Row],[VALOR TOTAL ADICIONES + IVA]]</f>
        <v>100000000</v>
      </c>
      <c r="M209" s="8">
        <v>365</v>
      </c>
      <c r="N209" s="4"/>
      <c r="O209" s="31">
        <v>45202</v>
      </c>
      <c r="P209" s="31">
        <v>45567</v>
      </c>
      <c r="Q209" s="35"/>
      <c r="R209" s="36" t="s">
        <v>21</v>
      </c>
    </row>
    <row r="210" spans="1:18" ht="79.5" customHeight="1" x14ac:dyDescent="0.35">
      <c r="A210" s="16" t="s">
        <v>982</v>
      </c>
      <c r="B210" s="16" t="s">
        <v>152</v>
      </c>
      <c r="C210" s="17" t="s">
        <v>606</v>
      </c>
      <c r="D210" s="18" t="s">
        <v>244</v>
      </c>
      <c r="E210" s="32" t="s">
        <v>688</v>
      </c>
      <c r="F210" s="31">
        <v>45181</v>
      </c>
      <c r="G210" s="16" t="s">
        <v>73</v>
      </c>
      <c r="H210" s="26" t="s">
        <v>678</v>
      </c>
      <c r="I210" s="16" t="s">
        <v>689</v>
      </c>
      <c r="J210" s="12">
        <v>200000000</v>
      </c>
      <c r="K210" s="3"/>
      <c r="L210" s="3">
        <f>+Tabla1[[#This Row],[VALOR INICIAL CONTRATO + IVA]]+Tabla1[[#This Row],[VALOR TOTAL ADICIONES + IVA]]</f>
        <v>200000000</v>
      </c>
      <c r="M210" s="8">
        <v>365</v>
      </c>
      <c r="N210" s="4"/>
      <c r="O210" s="31">
        <v>45181</v>
      </c>
      <c r="P210" s="31">
        <v>45546</v>
      </c>
      <c r="Q210" s="35"/>
      <c r="R210" s="36" t="s">
        <v>21</v>
      </c>
    </row>
    <row r="211" spans="1:18" ht="84" x14ac:dyDescent="0.35">
      <c r="A211" s="16" t="s">
        <v>982</v>
      </c>
      <c r="B211" s="16" t="s">
        <v>30</v>
      </c>
      <c r="C211" s="17" t="s">
        <v>502</v>
      </c>
      <c r="D211" s="18" t="s">
        <v>244</v>
      </c>
      <c r="E211" s="32" t="s">
        <v>690</v>
      </c>
      <c r="F211" s="31">
        <v>45183</v>
      </c>
      <c r="G211" s="16" t="s">
        <v>73</v>
      </c>
      <c r="H211" s="26" t="s">
        <v>691</v>
      </c>
      <c r="I211" s="16" t="s">
        <v>692</v>
      </c>
      <c r="J211" s="12">
        <v>83300000</v>
      </c>
      <c r="K211" s="3"/>
      <c r="L211" s="3">
        <f>+Tabla1[[#This Row],[VALOR INICIAL CONTRATO + IVA]]+Tabla1[[#This Row],[VALOR TOTAL ADICIONES + IVA]]</f>
        <v>83300000</v>
      </c>
      <c r="M211" s="8">
        <v>108</v>
      </c>
      <c r="N211" s="4"/>
      <c r="O211" s="31">
        <v>45183</v>
      </c>
      <c r="P211" s="31">
        <v>45291</v>
      </c>
      <c r="Q211" s="35"/>
      <c r="R211" s="36" t="s">
        <v>21</v>
      </c>
    </row>
    <row r="212" spans="1:18" ht="79.5" customHeight="1" x14ac:dyDescent="0.35">
      <c r="A212" s="16" t="s">
        <v>982</v>
      </c>
      <c r="B212" s="16" t="s">
        <v>152</v>
      </c>
      <c r="C212" s="17" t="s">
        <v>606</v>
      </c>
      <c r="D212" s="18" t="s">
        <v>244</v>
      </c>
      <c r="E212" s="32" t="s">
        <v>693</v>
      </c>
      <c r="F212" s="31">
        <v>45180</v>
      </c>
      <c r="G212" s="16" t="s">
        <v>73</v>
      </c>
      <c r="H212" s="26" t="s">
        <v>678</v>
      </c>
      <c r="I212" s="16" t="s">
        <v>455</v>
      </c>
      <c r="J212" s="12">
        <v>150000000</v>
      </c>
      <c r="K212" s="3"/>
      <c r="L212" s="3">
        <f>+Tabla1[[#This Row],[VALOR INICIAL CONTRATO + IVA]]+Tabla1[[#This Row],[VALOR TOTAL ADICIONES + IVA]]</f>
        <v>150000000</v>
      </c>
      <c r="M212" s="8">
        <v>365</v>
      </c>
      <c r="N212" s="4"/>
      <c r="O212" s="31">
        <v>45180</v>
      </c>
      <c r="P212" s="31">
        <v>45545</v>
      </c>
      <c r="Q212" s="35"/>
      <c r="R212" s="36" t="s">
        <v>21</v>
      </c>
    </row>
    <row r="213" spans="1:18" ht="79.5" customHeight="1" x14ac:dyDescent="0.35">
      <c r="A213" s="16" t="s">
        <v>982</v>
      </c>
      <c r="B213" s="16" t="s">
        <v>152</v>
      </c>
      <c r="C213" s="17" t="s">
        <v>606</v>
      </c>
      <c r="D213" s="18" t="s">
        <v>244</v>
      </c>
      <c r="E213" s="32" t="s">
        <v>694</v>
      </c>
      <c r="F213" s="31">
        <v>45180</v>
      </c>
      <c r="G213" s="16" t="s">
        <v>73</v>
      </c>
      <c r="H213" s="26" t="s">
        <v>678</v>
      </c>
      <c r="I213" s="16" t="s">
        <v>695</v>
      </c>
      <c r="J213" s="12">
        <v>550000000</v>
      </c>
      <c r="K213" s="3"/>
      <c r="L213" s="3">
        <f>+Tabla1[[#This Row],[VALOR INICIAL CONTRATO + IVA]]+Tabla1[[#This Row],[VALOR TOTAL ADICIONES + IVA]]</f>
        <v>550000000</v>
      </c>
      <c r="M213" s="8">
        <v>365</v>
      </c>
      <c r="N213" s="4"/>
      <c r="O213" s="31">
        <v>45216</v>
      </c>
      <c r="P213" s="31">
        <v>45581</v>
      </c>
      <c r="Q213" s="35"/>
      <c r="R213" s="36" t="s">
        <v>21</v>
      </c>
    </row>
    <row r="214" spans="1:18" ht="79.5" customHeight="1" x14ac:dyDescent="0.35">
      <c r="A214" s="16" t="s">
        <v>982</v>
      </c>
      <c r="B214" s="16" t="s">
        <v>152</v>
      </c>
      <c r="C214" s="17" t="s">
        <v>606</v>
      </c>
      <c r="D214" s="18" t="s">
        <v>244</v>
      </c>
      <c r="E214" s="32" t="s">
        <v>696</v>
      </c>
      <c r="F214" s="31">
        <v>45190</v>
      </c>
      <c r="G214" s="16" t="s">
        <v>73</v>
      </c>
      <c r="H214" s="26" t="s">
        <v>678</v>
      </c>
      <c r="I214" s="16" t="s">
        <v>697</v>
      </c>
      <c r="J214" s="12">
        <v>200000000</v>
      </c>
      <c r="K214" s="3"/>
      <c r="L214" s="3">
        <f>+Tabla1[[#This Row],[VALOR INICIAL CONTRATO + IVA]]+Tabla1[[#This Row],[VALOR TOTAL ADICIONES + IVA]]</f>
        <v>200000000</v>
      </c>
      <c r="M214" s="8">
        <v>365</v>
      </c>
      <c r="N214" s="4"/>
      <c r="O214" s="31">
        <v>45191</v>
      </c>
      <c r="P214" s="31">
        <v>45556</v>
      </c>
      <c r="Q214" s="35"/>
      <c r="R214" s="36" t="s">
        <v>21</v>
      </c>
    </row>
    <row r="215" spans="1:18" ht="79.5" customHeight="1" x14ac:dyDescent="0.35">
      <c r="A215" s="16" t="s">
        <v>982</v>
      </c>
      <c r="B215" s="16" t="s">
        <v>152</v>
      </c>
      <c r="C215" s="17" t="s">
        <v>606</v>
      </c>
      <c r="D215" s="18" t="s">
        <v>244</v>
      </c>
      <c r="E215" s="32" t="s">
        <v>698</v>
      </c>
      <c r="F215" s="31">
        <v>45191</v>
      </c>
      <c r="G215" s="16" t="s">
        <v>73</v>
      </c>
      <c r="H215" s="26" t="s">
        <v>678</v>
      </c>
      <c r="I215" s="16" t="s">
        <v>699</v>
      </c>
      <c r="J215" s="12">
        <v>100000000</v>
      </c>
      <c r="K215" s="3"/>
      <c r="L215" s="3">
        <f>+Tabla1[[#This Row],[VALOR INICIAL CONTRATO + IVA]]+Tabla1[[#This Row],[VALOR TOTAL ADICIONES + IVA]]</f>
        <v>100000000</v>
      </c>
      <c r="M215" s="8">
        <v>365</v>
      </c>
      <c r="N215" s="4"/>
      <c r="O215" s="31">
        <v>45191</v>
      </c>
      <c r="P215" s="31">
        <v>45556</v>
      </c>
      <c r="Q215" s="35"/>
      <c r="R215" s="36" t="s">
        <v>21</v>
      </c>
    </row>
    <row r="216" spans="1:18" ht="79.5" customHeight="1" x14ac:dyDescent="0.35">
      <c r="A216" s="16" t="s">
        <v>982</v>
      </c>
      <c r="B216" s="16" t="s">
        <v>152</v>
      </c>
      <c r="C216" s="17" t="s">
        <v>606</v>
      </c>
      <c r="D216" s="18" t="s">
        <v>244</v>
      </c>
      <c r="E216" s="32" t="s">
        <v>700</v>
      </c>
      <c r="F216" s="31">
        <v>45191</v>
      </c>
      <c r="G216" s="16" t="s">
        <v>73</v>
      </c>
      <c r="H216" s="26" t="s">
        <v>678</v>
      </c>
      <c r="I216" s="16" t="s">
        <v>701</v>
      </c>
      <c r="J216" s="12">
        <v>550000000</v>
      </c>
      <c r="K216" s="3"/>
      <c r="L216" s="3">
        <f>+Tabla1[[#This Row],[VALOR INICIAL CONTRATO + IVA]]+Tabla1[[#This Row],[VALOR TOTAL ADICIONES + IVA]]</f>
        <v>550000000</v>
      </c>
      <c r="M216" s="8">
        <v>365</v>
      </c>
      <c r="N216" s="4"/>
      <c r="O216" s="31">
        <v>45191</v>
      </c>
      <c r="P216" s="31">
        <v>45556</v>
      </c>
      <c r="Q216" s="35"/>
      <c r="R216" s="36" t="s">
        <v>21</v>
      </c>
    </row>
    <row r="217" spans="1:18" ht="79.5" customHeight="1" x14ac:dyDescent="0.35">
      <c r="A217" s="16" t="s">
        <v>982</v>
      </c>
      <c r="B217" s="16" t="s">
        <v>152</v>
      </c>
      <c r="C217" s="17" t="s">
        <v>606</v>
      </c>
      <c r="D217" s="18" t="s">
        <v>244</v>
      </c>
      <c r="E217" s="32" t="s">
        <v>702</v>
      </c>
      <c r="F217" s="31">
        <v>45195</v>
      </c>
      <c r="G217" s="16" t="s">
        <v>73</v>
      </c>
      <c r="H217" s="26" t="s">
        <v>678</v>
      </c>
      <c r="I217" s="16" t="s">
        <v>703</v>
      </c>
      <c r="J217" s="12">
        <v>100000000</v>
      </c>
      <c r="K217" s="3"/>
      <c r="L217" s="3">
        <f>+Tabla1[[#This Row],[VALOR INICIAL CONTRATO + IVA]]+Tabla1[[#This Row],[VALOR TOTAL ADICIONES + IVA]]</f>
        <v>100000000</v>
      </c>
      <c r="M217" s="8">
        <v>365</v>
      </c>
      <c r="N217" s="4"/>
      <c r="O217" s="31">
        <v>45195</v>
      </c>
      <c r="P217" s="31">
        <v>45560</v>
      </c>
      <c r="Q217" s="35"/>
      <c r="R217" s="36" t="s">
        <v>21</v>
      </c>
    </row>
    <row r="218" spans="1:18" ht="79.5" customHeight="1" x14ac:dyDescent="0.35">
      <c r="A218" s="16" t="s">
        <v>982</v>
      </c>
      <c r="B218" s="16" t="s">
        <v>152</v>
      </c>
      <c r="C218" s="17" t="s">
        <v>606</v>
      </c>
      <c r="D218" s="18" t="s">
        <v>244</v>
      </c>
      <c r="E218" s="32" t="s">
        <v>704</v>
      </c>
      <c r="F218" s="31">
        <v>45191</v>
      </c>
      <c r="G218" s="16" t="s">
        <v>73</v>
      </c>
      <c r="H218" s="26" t="s">
        <v>678</v>
      </c>
      <c r="I218" s="16" t="s">
        <v>705</v>
      </c>
      <c r="J218" s="12">
        <v>200000000</v>
      </c>
      <c r="K218" s="3"/>
      <c r="L218" s="3">
        <f>+Tabla1[[#This Row],[VALOR INICIAL CONTRATO + IVA]]+Tabla1[[#This Row],[VALOR TOTAL ADICIONES + IVA]]</f>
        <v>200000000</v>
      </c>
      <c r="M218" s="8">
        <v>365</v>
      </c>
      <c r="N218" s="4"/>
      <c r="O218" s="31">
        <v>45191</v>
      </c>
      <c r="P218" s="31">
        <v>45556</v>
      </c>
      <c r="Q218" s="35"/>
      <c r="R218" s="36" t="s">
        <v>21</v>
      </c>
    </row>
    <row r="219" spans="1:18" ht="79.5" customHeight="1" x14ac:dyDescent="0.35">
      <c r="A219" s="16" t="s">
        <v>982</v>
      </c>
      <c r="B219" s="16" t="s">
        <v>673</v>
      </c>
      <c r="C219" s="17" t="s">
        <v>263</v>
      </c>
      <c r="D219" s="18" t="s">
        <v>119</v>
      </c>
      <c r="E219" s="32" t="s">
        <v>706</v>
      </c>
      <c r="F219" s="31">
        <v>45196</v>
      </c>
      <c r="G219" s="16" t="s">
        <v>707</v>
      </c>
      <c r="H219" s="26" t="s">
        <v>708</v>
      </c>
      <c r="I219" s="16" t="s">
        <v>709</v>
      </c>
      <c r="J219" s="12">
        <v>1544726941</v>
      </c>
      <c r="K219" s="3"/>
      <c r="L219" s="3">
        <f>+Tabla1[[#This Row],[VALOR INICIAL CONTRATO + IVA]]+Tabla1[[#This Row],[VALOR TOTAL ADICIONES + IVA]]</f>
        <v>1544726941</v>
      </c>
      <c r="M219" s="8">
        <v>365</v>
      </c>
      <c r="N219" s="4"/>
      <c r="O219" s="31">
        <v>45196</v>
      </c>
      <c r="P219" s="31">
        <v>45561</v>
      </c>
      <c r="Q219" s="35"/>
      <c r="R219" s="36" t="s">
        <v>21</v>
      </c>
    </row>
    <row r="220" spans="1:18" ht="79.5" customHeight="1" x14ac:dyDescent="0.35">
      <c r="A220" s="16" t="s">
        <v>982</v>
      </c>
      <c r="B220" s="16" t="s">
        <v>673</v>
      </c>
      <c r="C220" s="17" t="s">
        <v>263</v>
      </c>
      <c r="D220" s="18" t="s">
        <v>244</v>
      </c>
      <c r="E220" s="32" t="s">
        <v>710</v>
      </c>
      <c r="F220" s="31">
        <v>45197</v>
      </c>
      <c r="G220" s="16" t="s">
        <v>711</v>
      </c>
      <c r="H220" s="26" t="s">
        <v>712</v>
      </c>
      <c r="I220" s="16" t="s">
        <v>713</v>
      </c>
      <c r="J220" s="12">
        <v>357042504</v>
      </c>
      <c r="K220" s="3"/>
      <c r="L220" s="3">
        <f>+Tabla1[[#This Row],[VALOR INICIAL CONTRATO + IVA]]+Tabla1[[#This Row],[VALOR TOTAL ADICIONES + IVA]]</f>
        <v>357042504</v>
      </c>
      <c r="M220" s="8">
        <v>365</v>
      </c>
      <c r="N220" s="4"/>
      <c r="O220" s="31">
        <v>45197</v>
      </c>
      <c r="P220" s="31">
        <v>45562</v>
      </c>
      <c r="Q220" s="35"/>
      <c r="R220" s="36" t="s">
        <v>21</v>
      </c>
    </row>
    <row r="221" spans="1:18" ht="79.5" customHeight="1" x14ac:dyDescent="0.35">
      <c r="A221" s="16" t="s">
        <v>982</v>
      </c>
      <c r="B221" s="16" t="s">
        <v>128</v>
      </c>
      <c r="C221" s="17" t="s">
        <v>287</v>
      </c>
      <c r="D221" s="18" t="s">
        <v>244</v>
      </c>
      <c r="E221" s="32" t="s">
        <v>714</v>
      </c>
      <c r="F221" s="31">
        <v>45198</v>
      </c>
      <c r="G221" s="16" t="s">
        <v>73</v>
      </c>
      <c r="H221" s="26" t="s">
        <v>715</v>
      </c>
      <c r="I221" s="16" t="s">
        <v>716</v>
      </c>
      <c r="J221" s="12">
        <v>52248735</v>
      </c>
      <c r="K221" s="3"/>
      <c r="L221" s="3">
        <f>+Tabla1[[#This Row],[VALOR INICIAL CONTRATO + IVA]]+Tabla1[[#This Row],[VALOR TOTAL ADICIONES + IVA]]</f>
        <v>52248735</v>
      </c>
      <c r="M221" s="8">
        <v>63</v>
      </c>
      <c r="N221" s="4"/>
      <c r="O221" s="31">
        <v>45228</v>
      </c>
      <c r="P221" s="31">
        <v>45291</v>
      </c>
      <c r="Q221" s="35"/>
      <c r="R221" s="36" t="s">
        <v>21</v>
      </c>
    </row>
    <row r="222" spans="1:18" ht="108.5" customHeight="1" x14ac:dyDescent="0.35">
      <c r="A222" s="16" t="s">
        <v>982</v>
      </c>
      <c r="B222" s="16" t="s">
        <v>112</v>
      </c>
      <c r="C222" s="17" t="s">
        <v>243</v>
      </c>
      <c r="D222" s="18" t="s">
        <v>244</v>
      </c>
      <c r="E222" s="32" t="s">
        <v>717</v>
      </c>
      <c r="F222" s="31">
        <v>45198</v>
      </c>
      <c r="G222" s="16" t="s">
        <v>711</v>
      </c>
      <c r="H222" s="26" t="s">
        <v>718</v>
      </c>
      <c r="I222" s="16" t="s">
        <v>719</v>
      </c>
      <c r="J222" s="12">
        <v>194081688</v>
      </c>
      <c r="K222" s="3"/>
      <c r="L222" s="3">
        <f>+Tabla1[[#This Row],[VALOR INICIAL CONTRATO + IVA]]+Tabla1[[#This Row],[VALOR TOTAL ADICIONES + IVA]]</f>
        <v>194081688</v>
      </c>
      <c r="M222" s="8">
        <v>365</v>
      </c>
      <c r="N222" s="4"/>
      <c r="O222" s="31">
        <v>45200</v>
      </c>
      <c r="P222" s="31">
        <v>45565</v>
      </c>
      <c r="Q222" s="35"/>
      <c r="R222" s="36" t="s">
        <v>21</v>
      </c>
    </row>
    <row r="223" spans="1:18" ht="96" x14ac:dyDescent="0.35">
      <c r="A223" s="16" t="s">
        <v>982</v>
      </c>
      <c r="B223" s="16" t="s">
        <v>30</v>
      </c>
      <c r="C223" s="17" t="s">
        <v>720</v>
      </c>
      <c r="D223" s="18" t="s">
        <v>244</v>
      </c>
      <c r="E223" s="32" t="s">
        <v>721</v>
      </c>
      <c r="F223" s="31">
        <v>45201</v>
      </c>
      <c r="G223" s="16" t="s">
        <v>73</v>
      </c>
      <c r="H223" s="26" t="s">
        <v>722</v>
      </c>
      <c r="I223" s="16" t="s">
        <v>723</v>
      </c>
      <c r="J223" s="12">
        <v>51260869</v>
      </c>
      <c r="K223" s="3"/>
      <c r="L223" s="3">
        <f>+Tabla1[[#This Row],[VALOR INICIAL CONTRATO + IVA]]+Tabla1[[#This Row],[VALOR TOTAL ADICIONES + IVA]]</f>
        <v>51260869</v>
      </c>
      <c r="M223" s="8">
        <v>90</v>
      </c>
      <c r="N223" s="4"/>
      <c r="O223" s="31">
        <v>45201</v>
      </c>
      <c r="P223" s="31">
        <v>45291</v>
      </c>
      <c r="Q223" s="35"/>
      <c r="R223" s="36" t="s">
        <v>21</v>
      </c>
    </row>
    <row r="224" spans="1:18" ht="79.5" customHeight="1" x14ac:dyDescent="0.35">
      <c r="A224" s="16" t="s">
        <v>982</v>
      </c>
      <c r="B224" s="16" t="s">
        <v>152</v>
      </c>
      <c r="C224" s="17" t="s">
        <v>606</v>
      </c>
      <c r="D224" s="18" t="s">
        <v>244</v>
      </c>
      <c r="E224" s="32" t="s">
        <v>724</v>
      </c>
      <c r="F224" s="31">
        <v>45194</v>
      </c>
      <c r="G224" s="16" t="s">
        <v>73</v>
      </c>
      <c r="H224" s="26" t="s">
        <v>725</v>
      </c>
      <c r="I224" s="16" t="s">
        <v>726</v>
      </c>
      <c r="J224" s="12">
        <v>100000000</v>
      </c>
      <c r="K224" s="3"/>
      <c r="L224" s="3">
        <f>+Tabla1[[#This Row],[VALOR INICIAL CONTRATO + IVA]]+Tabla1[[#This Row],[VALOR TOTAL ADICIONES + IVA]]</f>
        <v>100000000</v>
      </c>
      <c r="M224" s="8">
        <v>365</v>
      </c>
      <c r="N224" s="4"/>
      <c r="O224" s="31">
        <v>45194</v>
      </c>
      <c r="P224" s="31">
        <v>45559</v>
      </c>
      <c r="Q224" s="35"/>
      <c r="R224" s="36" t="s">
        <v>21</v>
      </c>
    </row>
    <row r="225" spans="1:18" ht="79.5" customHeight="1" x14ac:dyDescent="0.35">
      <c r="A225" s="16" t="s">
        <v>982</v>
      </c>
      <c r="B225" s="16" t="s">
        <v>152</v>
      </c>
      <c r="C225" s="17" t="s">
        <v>606</v>
      </c>
      <c r="D225" s="18" t="s">
        <v>244</v>
      </c>
      <c r="E225" s="32" t="s">
        <v>727</v>
      </c>
      <c r="F225" s="31">
        <v>45194</v>
      </c>
      <c r="G225" s="16" t="s">
        <v>73</v>
      </c>
      <c r="H225" s="26" t="s">
        <v>678</v>
      </c>
      <c r="I225" s="16" t="s">
        <v>728</v>
      </c>
      <c r="J225" s="12">
        <v>50000000</v>
      </c>
      <c r="K225" s="3"/>
      <c r="L225" s="3">
        <f>+Tabla1[[#This Row],[VALOR INICIAL CONTRATO + IVA]]+Tabla1[[#This Row],[VALOR TOTAL ADICIONES + IVA]]</f>
        <v>50000000</v>
      </c>
      <c r="M225" s="8">
        <v>365</v>
      </c>
      <c r="N225" s="4"/>
      <c r="O225" s="31">
        <v>45194</v>
      </c>
      <c r="P225" s="31">
        <v>45559</v>
      </c>
      <c r="Q225" s="35"/>
      <c r="R225" s="36" t="s">
        <v>21</v>
      </c>
    </row>
    <row r="226" spans="1:18" ht="79.5" customHeight="1" x14ac:dyDescent="0.35">
      <c r="A226" s="16" t="s">
        <v>982</v>
      </c>
      <c r="B226" s="16" t="s">
        <v>283</v>
      </c>
      <c r="C226" s="17" t="s">
        <v>301</v>
      </c>
      <c r="D226" s="18" t="s">
        <v>71</v>
      </c>
      <c r="E226" s="32" t="s">
        <v>729</v>
      </c>
      <c r="F226" s="31">
        <v>45201</v>
      </c>
      <c r="G226" s="16" t="s">
        <v>73</v>
      </c>
      <c r="H226" s="26" t="s">
        <v>730</v>
      </c>
      <c r="I226" s="16" t="s">
        <v>731</v>
      </c>
      <c r="J226" s="12">
        <v>77350000</v>
      </c>
      <c r="K226" s="3"/>
      <c r="L226" s="3">
        <f>+Tabla1[[#This Row],[VALOR INICIAL CONTRATO + IVA]]+Tabla1[[#This Row],[VALOR TOTAL ADICIONES + IVA]]</f>
        <v>77350000</v>
      </c>
      <c r="M226" s="8">
        <v>120</v>
      </c>
      <c r="N226" s="4"/>
      <c r="O226" s="31">
        <v>45201</v>
      </c>
      <c r="P226" s="31">
        <v>45321</v>
      </c>
      <c r="Q226" s="35"/>
      <c r="R226" s="36" t="s">
        <v>21</v>
      </c>
    </row>
    <row r="227" spans="1:18" ht="168" x14ac:dyDescent="0.35">
      <c r="A227" s="16" t="s">
        <v>982</v>
      </c>
      <c r="B227" s="16" t="s">
        <v>152</v>
      </c>
      <c r="C227" s="17" t="s">
        <v>291</v>
      </c>
      <c r="D227" s="18" t="s">
        <v>244</v>
      </c>
      <c r="E227" s="32" t="s">
        <v>732</v>
      </c>
      <c r="F227" s="31">
        <v>45203</v>
      </c>
      <c r="G227" s="16" t="s">
        <v>73</v>
      </c>
      <c r="H227" s="26" t="s">
        <v>733</v>
      </c>
      <c r="I227" s="16" t="s">
        <v>734</v>
      </c>
      <c r="J227" s="12">
        <v>601855790</v>
      </c>
      <c r="K227" s="3"/>
      <c r="L227" s="3">
        <f>+Tabla1[[#This Row],[VALOR INICIAL CONTRATO + IVA]]+Tabla1[[#This Row],[VALOR TOTAL ADICIONES + IVA]]</f>
        <v>601855790</v>
      </c>
      <c r="M227" s="8">
        <v>365</v>
      </c>
      <c r="N227" s="4"/>
      <c r="O227" s="31">
        <v>45208</v>
      </c>
      <c r="P227" s="31">
        <v>45573</v>
      </c>
      <c r="Q227" s="35"/>
      <c r="R227" s="36" t="s">
        <v>21</v>
      </c>
    </row>
    <row r="228" spans="1:18" ht="63.5" customHeight="1" x14ac:dyDescent="0.35">
      <c r="A228" s="16" t="s">
        <v>982</v>
      </c>
      <c r="B228" s="16" t="s">
        <v>128</v>
      </c>
      <c r="C228" s="17" t="s">
        <v>263</v>
      </c>
      <c r="D228" s="18" t="s">
        <v>244</v>
      </c>
      <c r="E228" s="32" t="s">
        <v>735</v>
      </c>
      <c r="F228" s="31">
        <v>45210</v>
      </c>
      <c r="G228" s="16" t="s">
        <v>73</v>
      </c>
      <c r="H228" s="26" t="s">
        <v>736</v>
      </c>
      <c r="I228" s="16" t="s">
        <v>737</v>
      </c>
      <c r="J228" s="12">
        <v>58000000</v>
      </c>
      <c r="K228" s="3"/>
      <c r="L228" s="3">
        <f>+Tabla1[[#This Row],[VALOR INICIAL CONTRATO + IVA]]+Tabla1[[#This Row],[VALOR TOTAL ADICIONES + IVA]]</f>
        <v>58000000</v>
      </c>
      <c r="M228" s="8">
        <v>181</v>
      </c>
      <c r="N228" s="4"/>
      <c r="O228" s="31">
        <v>45233</v>
      </c>
      <c r="P228" s="31">
        <v>45414</v>
      </c>
      <c r="Q228" s="35"/>
      <c r="R228" s="36" t="s">
        <v>21</v>
      </c>
    </row>
    <row r="229" spans="1:18" ht="79.5" customHeight="1" x14ac:dyDescent="0.35">
      <c r="A229" s="16" t="s">
        <v>982</v>
      </c>
      <c r="B229" s="16" t="s">
        <v>283</v>
      </c>
      <c r="C229" s="17" t="s">
        <v>738</v>
      </c>
      <c r="D229" s="17" t="s">
        <v>244</v>
      </c>
      <c r="E229" s="32" t="s">
        <v>739</v>
      </c>
      <c r="F229" s="31">
        <v>45209</v>
      </c>
      <c r="G229" s="16" t="s">
        <v>73</v>
      </c>
      <c r="H229" s="26" t="s">
        <v>740</v>
      </c>
      <c r="I229" s="16" t="s">
        <v>741</v>
      </c>
      <c r="J229" s="12">
        <v>4312514</v>
      </c>
      <c r="K229" s="3"/>
      <c r="L229" s="3">
        <f>+Tabla1[[#This Row],[VALOR INICIAL CONTRATO + IVA]]+Tabla1[[#This Row],[VALOR TOTAL ADICIONES + IVA]]</f>
        <v>4312514</v>
      </c>
      <c r="M229" s="8">
        <v>90</v>
      </c>
      <c r="N229" s="4"/>
      <c r="O229" s="31">
        <v>45209</v>
      </c>
      <c r="P229" s="31">
        <v>45299</v>
      </c>
      <c r="Q229" s="35"/>
      <c r="R229" s="36" t="s">
        <v>21</v>
      </c>
    </row>
    <row r="230" spans="1:18" ht="79.5" customHeight="1" x14ac:dyDescent="0.35">
      <c r="A230" s="16" t="s">
        <v>982</v>
      </c>
      <c r="B230" s="16" t="s">
        <v>152</v>
      </c>
      <c r="C230" s="17" t="s">
        <v>606</v>
      </c>
      <c r="D230" s="17" t="s">
        <v>244</v>
      </c>
      <c r="E230" s="32" t="s">
        <v>742</v>
      </c>
      <c r="F230" s="31">
        <v>45210</v>
      </c>
      <c r="G230" s="16" t="s">
        <v>73</v>
      </c>
      <c r="H230" s="26" t="s">
        <v>608</v>
      </c>
      <c r="I230" s="16" t="s">
        <v>743</v>
      </c>
      <c r="J230" s="12">
        <v>150000000</v>
      </c>
      <c r="K230" s="3"/>
      <c r="L230" s="3">
        <f>+Tabla1[[#This Row],[VALOR INICIAL CONTRATO + IVA]]+Tabla1[[#This Row],[VALOR TOTAL ADICIONES + IVA]]</f>
        <v>150000000</v>
      </c>
      <c r="M230" s="8">
        <v>365</v>
      </c>
      <c r="N230" s="4"/>
      <c r="O230" s="31">
        <v>45210</v>
      </c>
      <c r="P230" s="31">
        <v>45575</v>
      </c>
      <c r="Q230" s="35"/>
      <c r="R230" s="36" t="s">
        <v>21</v>
      </c>
    </row>
    <row r="231" spans="1:18" ht="79.5" customHeight="1" x14ac:dyDescent="0.35">
      <c r="A231" s="16" t="s">
        <v>982</v>
      </c>
      <c r="B231" s="16" t="s">
        <v>14</v>
      </c>
      <c r="C231" s="17" t="s">
        <v>744</v>
      </c>
      <c r="D231" s="17" t="s">
        <v>244</v>
      </c>
      <c r="E231" s="32" t="s">
        <v>745</v>
      </c>
      <c r="F231" s="31">
        <v>45216</v>
      </c>
      <c r="G231" s="16" t="s">
        <v>711</v>
      </c>
      <c r="H231" s="26" t="s">
        <v>746</v>
      </c>
      <c r="I231" s="16" t="s">
        <v>346</v>
      </c>
      <c r="J231" s="12">
        <v>13701264</v>
      </c>
      <c r="K231" s="3"/>
      <c r="L231" s="3">
        <f>+Tabla1[[#This Row],[VALOR INICIAL CONTRATO + IVA]]+Tabla1[[#This Row],[VALOR TOTAL ADICIONES + IVA]]</f>
        <v>13701264</v>
      </c>
      <c r="M231" s="8">
        <v>365</v>
      </c>
      <c r="N231" s="4"/>
      <c r="O231" s="31">
        <v>45216</v>
      </c>
      <c r="P231" s="31">
        <v>45581</v>
      </c>
      <c r="Q231" s="35"/>
      <c r="R231" s="36" t="s">
        <v>21</v>
      </c>
    </row>
    <row r="232" spans="1:18" ht="79.5" customHeight="1" x14ac:dyDescent="0.35">
      <c r="A232" s="16" t="s">
        <v>982</v>
      </c>
      <c r="B232" s="16" t="s">
        <v>30</v>
      </c>
      <c r="C232" s="17" t="s">
        <v>31</v>
      </c>
      <c r="D232" s="17" t="s">
        <v>244</v>
      </c>
      <c r="E232" s="32" t="s">
        <v>747</v>
      </c>
      <c r="F232" s="31">
        <v>45216</v>
      </c>
      <c r="G232" s="16" t="s">
        <v>73</v>
      </c>
      <c r="H232" s="26" t="s">
        <v>748</v>
      </c>
      <c r="I232" s="16" t="s">
        <v>749</v>
      </c>
      <c r="J232" s="12">
        <v>0</v>
      </c>
      <c r="K232" s="3"/>
      <c r="L232" s="3">
        <f>+Tabla1[[#This Row],[VALOR INICIAL CONTRATO + IVA]]+Tabla1[[#This Row],[VALOR TOTAL ADICIONES + IVA]]</f>
        <v>0</v>
      </c>
      <c r="M232" s="8">
        <v>365</v>
      </c>
      <c r="N232" s="4"/>
      <c r="O232" s="31">
        <v>45216</v>
      </c>
      <c r="P232" s="31">
        <v>45581</v>
      </c>
      <c r="Q232" s="35"/>
      <c r="R232" s="36" t="s">
        <v>21</v>
      </c>
    </row>
    <row r="233" spans="1:18" ht="79.5" customHeight="1" x14ac:dyDescent="0.35">
      <c r="A233" s="16" t="s">
        <v>982</v>
      </c>
      <c r="B233" s="16" t="s">
        <v>112</v>
      </c>
      <c r="C233" s="17" t="s">
        <v>224</v>
      </c>
      <c r="D233" s="17" t="s">
        <v>119</v>
      </c>
      <c r="E233" s="32" t="s">
        <v>750</v>
      </c>
      <c r="F233" s="31">
        <v>45224</v>
      </c>
      <c r="G233" s="16" t="s">
        <v>73</v>
      </c>
      <c r="H233" s="26" t="s">
        <v>751</v>
      </c>
      <c r="I233" s="16" t="s">
        <v>752</v>
      </c>
      <c r="J233" s="12">
        <v>1531973274</v>
      </c>
      <c r="K233" s="3"/>
      <c r="L233" s="3">
        <f>+Tabla1[[#This Row],[VALOR INICIAL CONTRATO + IVA]]+Tabla1[[#This Row],[VALOR TOTAL ADICIONES + IVA]]</f>
        <v>1531973274</v>
      </c>
      <c r="M233" s="8">
        <v>730</v>
      </c>
      <c r="N233" s="4"/>
      <c r="O233" s="31">
        <v>45231</v>
      </c>
      <c r="P233" s="31">
        <v>45961</v>
      </c>
      <c r="Q233" s="35"/>
      <c r="R233" s="36" t="s">
        <v>21</v>
      </c>
    </row>
    <row r="234" spans="1:18" ht="79.5" customHeight="1" x14ac:dyDescent="0.35">
      <c r="A234" s="16" t="s">
        <v>982</v>
      </c>
      <c r="B234" s="16" t="s">
        <v>152</v>
      </c>
      <c r="C234" s="17" t="s">
        <v>606</v>
      </c>
      <c r="D234" s="17" t="s">
        <v>244</v>
      </c>
      <c r="E234" s="32" t="s">
        <v>753</v>
      </c>
      <c r="F234" s="31">
        <v>45229</v>
      </c>
      <c r="G234" s="16" t="s">
        <v>73</v>
      </c>
      <c r="H234" s="26" t="s">
        <v>754</v>
      </c>
      <c r="I234" s="16" t="s">
        <v>755</v>
      </c>
      <c r="J234" s="12">
        <v>100000000</v>
      </c>
      <c r="K234" s="3"/>
      <c r="L234" s="3">
        <f>+Tabla1[[#This Row],[VALOR INICIAL CONTRATO + IVA]]+Tabla1[[#This Row],[VALOR TOTAL ADICIONES + IVA]]</f>
        <v>100000000</v>
      </c>
      <c r="M234" s="8">
        <v>365</v>
      </c>
      <c r="N234" s="4"/>
      <c r="O234" s="31">
        <v>45229</v>
      </c>
      <c r="P234" s="31">
        <v>45594</v>
      </c>
      <c r="Q234" s="35"/>
      <c r="R234" s="36" t="s">
        <v>21</v>
      </c>
    </row>
    <row r="235" spans="1:18" ht="79.5" customHeight="1" x14ac:dyDescent="0.35">
      <c r="A235" s="16" t="s">
        <v>982</v>
      </c>
      <c r="B235" s="16" t="s">
        <v>30</v>
      </c>
      <c r="C235" s="17" t="s">
        <v>720</v>
      </c>
      <c r="D235" s="17" t="s">
        <v>244</v>
      </c>
      <c r="E235" s="32" t="s">
        <v>756</v>
      </c>
      <c r="F235" s="31">
        <v>45237</v>
      </c>
      <c r="G235" s="16" t="s">
        <v>18</v>
      </c>
      <c r="H235" s="26" t="s">
        <v>757</v>
      </c>
      <c r="I235" s="16" t="s">
        <v>758</v>
      </c>
      <c r="J235" s="12">
        <v>35843200</v>
      </c>
      <c r="K235" s="3"/>
      <c r="L235" s="3">
        <f>+Tabla1[[#This Row],[VALOR INICIAL CONTRATO + IVA]]+Tabla1[[#This Row],[VALOR TOTAL ADICIONES + IVA]]</f>
        <v>35843200</v>
      </c>
      <c r="M235" s="8">
        <v>365</v>
      </c>
      <c r="N235" s="4"/>
      <c r="O235" s="31">
        <v>45238</v>
      </c>
      <c r="P235" s="31">
        <v>45603</v>
      </c>
      <c r="Q235" s="35"/>
      <c r="R235" s="36" t="s">
        <v>21</v>
      </c>
    </row>
    <row r="236" spans="1:18" ht="79.5" customHeight="1" x14ac:dyDescent="0.35">
      <c r="A236" s="16" t="s">
        <v>982</v>
      </c>
      <c r="B236" s="16" t="s">
        <v>283</v>
      </c>
      <c r="C236" s="17" t="s">
        <v>529</v>
      </c>
      <c r="D236" s="17" t="s">
        <v>244</v>
      </c>
      <c r="E236" s="32" t="s">
        <v>759</v>
      </c>
      <c r="F236" s="31">
        <v>45244</v>
      </c>
      <c r="G236" s="16" t="s">
        <v>73</v>
      </c>
      <c r="H236" s="26" t="s">
        <v>760</v>
      </c>
      <c r="I236" s="16" t="s">
        <v>761</v>
      </c>
      <c r="J236" s="12">
        <v>23500000</v>
      </c>
      <c r="K236" s="3"/>
      <c r="L236" s="3">
        <f>+Tabla1[[#This Row],[VALOR INICIAL CONTRATO + IVA]]+Tabla1[[#This Row],[VALOR TOTAL ADICIONES + IVA]]</f>
        <v>23500000</v>
      </c>
      <c r="M236" s="8">
        <v>47</v>
      </c>
      <c r="N236" s="4"/>
      <c r="O236" s="31">
        <v>45244</v>
      </c>
      <c r="P236" s="31">
        <v>45291</v>
      </c>
      <c r="Q236" s="35"/>
      <c r="R236" s="36" t="s">
        <v>21</v>
      </c>
    </row>
    <row r="237" spans="1:18" ht="79.5" customHeight="1" x14ac:dyDescent="0.35">
      <c r="A237" s="16" t="s">
        <v>982</v>
      </c>
      <c r="B237" s="16" t="s">
        <v>14</v>
      </c>
      <c r="C237" s="17" t="s">
        <v>220</v>
      </c>
      <c r="D237" s="17" t="s">
        <v>244</v>
      </c>
      <c r="E237" s="32" t="s">
        <v>762</v>
      </c>
      <c r="F237" s="31">
        <v>45245</v>
      </c>
      <c r="G237" s="16" t="s">
        <v>73</v>
      </c>
      <c r="H237" s="26" t="s">
        <v>763</v>
      </c>
      <c r="I237" s="16" t="s">
        <v>764</v>
      </c>
      <c r="J237" s="12">
        <v>33320000</v>
      </c>
      <c r="K237" s="3"/>
      <c r="L237" s="3">
        <f>+Tabla1[[#This Row],[VALOR INICIAL CONTRATO + IVA]]+Tabla1[[#This Row],[VALOR TOTAL ADICIONES + IVA]]</f>
        <v>33320000</v>
      </c>
      <c r="M237" s="8">
        <v>46</v>
      </c>
      <c r="N237" s="4"/>
      <c r="O237" s="31">
        <v>45245</v>
      </c>
      <c r="P237" s="31">
        <v>45291</v>
      </c>
      <c r="Q237" s="35"/>
      <c r="R237" s="36" t="s">
        <v>21</v>
      </c>
    </row>
    <row r="238" spans="1:18" ht="79.5" customHeight="1" x14ac:dyDescent="0.35">
      <c r="A238" s="16" t="s">
        <v>982</v>
      </c>
      <c r="B238" s="16" t="s">
        <v>30</v>
      </c>
      <c r="C238" s="17" t="s">
        <v>720</v>
      </c>
      <c r="D238" s="17" t="s">
        <v>244</v>
      </c>
      <c r="E238" s="32" t="s">
        <v>765</v>
      </c>
      <c r="F238" s="31">
        <v>45250</v>
      </c>
      <c r="G238" s="16" t="s">
        <v>73</v>
      </c>
      <c r="H238" s="26" t="s">
        <v>766</v>
      </c>
      <c r="I238" s="16" t="s">
        <v>209</v>
      </c>
      <c r="J238" s="12">
        <v>41851030</v>
      </c>
      <c r="K238" s="3"/>
      <c r="L238" s="3">
        <f>+Tabla1[[#This Row],[VALOR INICIAL CONTRATO + IVA]]+Tabla1[[#This Row],[VALOR TOTAL ADICIONES + IVA]]</f>
        <v>41851030</v>
      </c>
      <c r="M238" s="8">
        <v>730</v>
      </c>
      <c r="N238" s="4"/>
      <c r="O238" s="31">
        <v>45250</v>
      </c>
      <c r="P238" s="31">
        <v>45980</v>
      </c>
      <c r="Q238" s="35"/>
      <c r="R238" s="36" t="s">
        <v>21</v>
      </c>
    </row>
    <row r="239" spans="1:18" ht="79.5" customHeight="1" x14ac:dyDescent="0.35">
      <c r="A239" s="16" t="s">
        <v>982</v>
      </c>
      <c r="B239" s="16" t="s">
        <v>30</v>
      </c>
      <c r="C239" s="17" t="s">
        <v>720</v>
      </c>
      <c r="D239" s="17" t="s">
        <v>244</v>
      </c>
      <c r="E239" s="32" t="s">
        <v>767</v>
      </c>
      <c r="F239" s="31">
        <v>45252</v>
      </c>
      <c r="G239" s="16" t="s">
        <v>194</v>
      </c>
      <c r="H239" s="26" t="s">
        <v>768</v>
      </c>
      <c r="I239" s="16" t="s">
        <v>769</v>
      </c>
      <c r="J239" s="12">
        <v>44018386</v>
      </c>
      <c r="K239" s="3"/>
      <c r="L239" s="3">
        <f>+Tabla1[[#This Row],[VALOR INICIAL CONTRATO + IVA]]+Tabla1[[#This Row],[VALOR TOTAL ADICIONES + IVA]]</f>
        <v>44018386</v>
      </c>
      <c r="M239" s="8">
        <v>366</v>
      </c>
      <c r="N239" s="4"/>
      <c r="O239" s="31">
        <v>45260</v>
      </c>
      <c r="P239" s="31">
        <v>45626</v>
      </c>
      <c r="Q239" s="35"/>
      <c r="R239" s="36" t="s">
        <v>21</v>
      </c>
    </row>
    <row r="240" spans="1:18" ht="79.5" customHeight="1" x14ac:dyDescent="0.35">
      <c r="A240" s="16" t="s">
        <v>982</v>
      </c>
      <c r="B240" s="16" t="s">
        <v>30</v>
      </c>
      <c r="C240" s="17" t="s">
        <v>720</v>
      </c>
      <c r="D240" s="17" t="s">
        <v>119</v>
      </c>
      <c r="E240" s="32" t="s">
        <v>770</v>
      </c>
      <c r="F240" s="31">
        <v>45253</v>
      </c>
      <c r="G240" s="16" t="s">
        <v>309</v>
      </c>
      <c r="H240" s="26" t="s">
        <v>771</v>
      </c>
      <c r="I240" s="16" t="s">
        <v>772</v>
      </c>
      <c r="J240" s="12">
        <v>2273211463</v>
      </c>
      <c r="K240" s="3"/>
      <c r="L240" s="3">
        <f>+Tabla1[[#This Row],[VALOR INICIAL CONTRATO + IVA]]+Tabla1[[#This Row],[VALOR TOTAL ADICIONES + IVA]]</f>
        <v>2273211463</v>
      </c>
      <c r="M240" s="8">
        <v>730</v>
      </c>
      <c r="N240" s="4"/>
      <c r="O240" s="31">
        <v>45253</v>
      </c>
      <c r="P240" s="31">
        <v>45983</v>
      </c>
      <c r="Q240" s="35"/>
      <c r="R240" s="36" t="s">
        <v>21</v>
      </c>
    </row>
    <row r="241" spans="1:18" ht="79.5" customHeight="1" x14ac:dyDescent="0.35">
      <c r="A241" s="16" t="s">
        <v>982</v>
      </c>
      <c r="B241" s="16" t="s">
        <v>30</v>
      </c>
      <c r="C241" s="17" t="s">
        <v>720</v>
      </c>
      <c r="D241" s="17" t="s">
        <v>244</v>
      </c>
      <c r="E241" s="32" t="s">
        <v>773</v>
      </c>
      <c r="F241" s="31">
        <v>45253</v>
      </c>
      <c r="G241" s="16" t="s">
        <v>194</v>
      </c>
      <c r="H241" s="26" t="s">
        <v>774</v>
      </c>
      <c r="I241" s="16" t="s">
        <v>775</v>
      </c>
      <c r="J241" s="12">
        <v>39044000</v>
      </c>
      <c r="K241" s="3"/>
      <c r="L241" s="3">
        <f>+Tabla1[[#This Row],[VALOR INICIAL CONTRATO + IVA]]+Tabla1[[#This Row],[VALOR TOTAL ADICIONES + IVA]]</f>
        <v>39044000</v>
      </c>
      <c r="M241" s="8">
        <v>365</v>
      </c>
      <c r="N241" s="4"/>
      <c r="O241" s="31">
        <v>45253</v>
      </c>
      <c r="P241" s="31">
        <v>45618</v>
      </c>
      <c r="Q241" s="35"/>
      <c r="R241" s="36" t="s">
        <v>21</v>
      </c>
    </row>
    <row r="242" spans="1:18" ht="79.5" customHeight="1" x14ac:dyDescent="0.35">
      <c r="A242" s="16" t="s">
        <v>982</v>
      </c>
      <c r="B242" s="16" t="s">
        <v>128</v>
      </c>
      <c r="C242" s="17" t="s">
        <v>263</v>
      </c>
      <c r="D242" s="17" t="s">
        <v>71</v>
      </c>
      <c r="E242" s="32" t="s">
        <v>776</v>
      </c>
      <c r="F242" s="31">
        <v>45272</v>
      </c>
      <c r="G242" s="16" t="s">
        <v>73</v>
      </c>
      <c r="H242" s="26" t="s">
        <v>777</v>
      </c>
      <c r="I242" s="16" t="s">
        <v>778</v>
      </c>
      <c r="J242" s="12">
        <v>115138025</v>
      </c>
      <c r="K242" s="3"/>
      <c r="L242" s="3">
        <f>+Tabla1[[#This Row],[VALOR INICIAL CONTRATO + IVA]]+Tabla1[[#This Row],[VALOR TOTAL ADICIONES + IVA]]</f>
        <v>115138025</v>
      </c>
      <c r="M242" s="8">
        <v>730</v>
      </c>
      <c r="N242" s="4"/>
      <c r="O242" s="31">
        <v>45272</v>
      </c>
      <c r="P242" s="31">
        <v>46002</v>
      </c>
      <c r="Q242" s="35"/>
      <c r="R242" s="36" t="s">
        <v>21</v>
      </c>
    </row>
    <row r="243" spans="1:18" ht="79.5" customHeight="1" x14ac:dyDescent="0.35">
      <c r="A243" s="16" t="s">
        <v>982</v>
      </c>
      <c r="B243" s="16" t="s">
        <v>128</v>
      </c>
      <c r="C243" s="17" t="s">
        <v>340</v>
      </c>
      <c r="D243" s="17" t="s">
        <v>244</v>
      </c>
      <c r="E243" s="32" t="s">
        <v>779</v>
      </c>
      <c r="F243" s="31">
        <v>45274</v>
      </c>
      <c r="G243" s="16" t="s">
        <v>73</v>
      </c>
      <c r="H243" s="26" t="s">
        <v>780</v>
      </c>
      <c r="I243" s="16" t="s">
        <v>781</v>
      </c>
      <c r="J243" s="12">
        <v>26672980</v>
      </c>
      <c r="K243" s="3"/>
      <c r="L243" s="3">
        <f>+Tabla1[[#This Row],[VALOR INICIAL CONTRATO + IVA]]+Tabla1[[#This Row],[VALOR TOTAL ADICIONES + IVA]]</f>
        <v>26672980</v>
      </c>
      <c r="M243" s="8">
        <v>365</v>
      </c>
      <c r="N243" s="4"/>
      <c r="O243" s="31">
        <v>45274</v>
      </c>
      <c r="P243" s="31">
        <v>45639</v>
      </c>
      <c r="Q243" s="35"/>
      <c r="R243" s="36" t="s">
        <v>21</v>
      </c>
    </row>
    <row r="244" spans="1:18" ht="79.5" customHeight="1" x14ac:dyDescent="0.35">
      <c r="A244" s="16" t="s">
        <v>982</v>
      </c>
      <c r="B244" s="16" t="s">
        <v>30</v>
      </c>
      <c r="C244" s="17" t="s">
        <v>720</v>
      </c>
      <c r="D244" s="17" t="s">
        <v>244</v>
      </c>
      <c r="E244" s="32" t="s">
        <v>782</v>
      </c>
      <c r="F244" s="31">
        <v>45259</v>
      </c>
      <c r="G244" s="16" t="s">
        <v>73</v>
      </c>
      <c r="H244" s="26" t="s">
        <v>783</v>
      </c>
      <c r="I244" s="16" t="s">
        <v>784</v>
      </c>
      <c r="J244" s="12">
        <v>9252000</v>
      </c>
      <c r="K244" s="3"/>
      <c r="L244" s="3">
        <f>+Tabla1[[#This Row],[VALOR INICIAL CONTRATO + IVA]]+Tabla1[[#This Row],[VALOR TOTAL ADICIONES + IVA]]</f>
        <v>9252000</v>
      </c>
      <c r="M244" s="8">
        <v>19</v>
      </c>
      <c r="N244" s="4"/>
      <c r="O244" s="31">
        <v>45272</v>
      </c>
      <c r="P244" s="31">
        <v>45291</v>
      </c>
      <c r="Q244" s="35"/>
      <c r="R244" s="36" t="s">
        <v>21</v>
      </c>
    </row>
    <row r="245" spans="1:18" ht="79.5" customHeight="1" x14ac:dyDescent="0.35">
      <c r="A245" s="16" t="s">
        <v>982</v>
      </c>
      <c r="B245" s="16" t="s">
        <v>128</v>
      </c>
      <c r="C245" s="17" t="s">
        <v>263</v>
      </c>
      <c r="D245" s="17" t="s">
        <v>244</v>
      </c>
      <c r="E245" s="32" t="s">
        <v>785</v>
      </c>
      <c r="F245" s="31">
        <v>45272</v>
      </c>
      <c r="G245" s="16" t="s">
        <v>73</v>
      </c>
      <c r="H245" s="26" t="s">
        <v>786</v>
      </c>
      <c r="I245" s="16" t="s">
        <v>787</v>
      </c>
      <c r="J245" s="12">
        <v>57994650</v>
      </c>
      <c r="K245" s="3"/>
      <c r="L245" s="3">
        <f>+Tabla1[[#This Row],[VALOR INICIAL CONTRATO + IVA]]+Tabla1[[#This Row],[VALOR TOTAL ADICIONES + IVA]]</f>
        <v>57994650</v>
      </c>
      <c r="M245" s="8">
        <v>183</v>
      </c>
      <c r="N245" s="4"/>
      <c r="O245" s="31">
        <v>45272</v>
      </c>
      <c r="P245" s="31">
        <v>45455</v>
      </c>
      <c r="Q245" s="35"/>
      <c r="R245" s="36" t="s">
        <v>21</v>
      </c>
    </row>
    <row r="246" spans="1:18" ht="79.5" customHeight="1" x14ac:dyDescent="0.35">
      <c r="A246" s="16" t="s">
        <v>982</v>
      </c>
      <c r="B246" s="16" t="s">
        <v>14</v>
      </c>
      <c r="C246" s="17" t="s">
        <v>788</v>
      </c>
      <c r="D246" s="17" t="s">
        <v>244</v>
      </c>
      <c r="E246" s="32" t="s">
        <v>789</v>
      </c>
      <c r="F246" s="31">
        <v>45272</v>
      </c>
      <c r="G246" s="16" t="s">
        <v>18</v>
      </c>
      <c r="H246" s="26" t="s">
        <v>790</v>
      </c>
      <c r="I246" s="16" t="s">
        <v>791</v>
      </c>
      <c r="J246" s="12">
        <v>295209272</v>
      </c>
      <c r="K246" s="3"/>
      <c r="L246" s="3">
        <f>+Tabla1[[#This Row],[VALOR INICIAL CONTRATO + IVA]]+Tabla1[[#This Row],[VALOR TOTAL ADICIONES + IVA]]</f>
        <v>295209272</v>
      </c>
      <c r="M246" s="8">
        <v>1095</v>
      </c>
      <c r="N246" s="4"/>
      <c r="O246" s="31">
        <v>45282</v>
      </c>
      <c r="P246" s="31">
        <v>46377</v>
      </c>
      <c r="Q246" s="35"/>
      <c r="R246" s="36" t="s">
        <v>21</v>
      </c>
    </row>
    <row r="247" spans="1:18" ht="79.5" customHeight="1" x14ac:dyDescent="0.35">
      <c r="A247" s="16" t="s">
        <v>982</v>
      </c>
      <c r="B247" s="16" t="s">
        <v>152</v>
      </c>
      <c r="C247" s="17" t="s">
        <v>606</v>
      </c>
      <c r="D247" s="17" t="s">
        <v>244</v>
      </c>
      <c r="E247" s="32" t="s">
        <v>792</v>
      </c>
      <c r="F247" s="31">
        <v>45272</v>
      </c>
      <c r="G247" s="16" t="s">
        <v>73</v>
      </c>
      <c r="H247" s="26" t="s">
        <v>793</v>
      </c>
      <c r="I247" s="16" t="s">
        <v>794</v>
      </c>
      <c r="J247" s="12">
        <v>450000000</v>
      </c>
      <c r="K247" s="3"/>
      <c r="L247" s="3">
        <f>+Tabla1[[#This Row],[VALOR INICIAL CONTRATO + IVA]]+Tabla1[[#This Row],[VALOR TOTAL ADICIONES + IVA]]</f>
        <v>450000000</v>
      </c>
      <c r="M247" s="8">
        <v>365</v>
      </c>
      <c r="N247" s="4"/>
      <c r="O247" s="31">
        <v>45272</v>
      </c>
      <c r="P247" s="31">
        <v>45637</v>
      </c>
      <c r="Q247" s="35"/>
      <c r="R247" s="36" t="s">
        <v>21</v>
      </c>
    </row>
    <row r="248" spans="1:18" ht="79.5" customHeight="1" x14ac:dyDescent="0.35">
      <c r="A248" s="16" t="s">
        <v>982</v>
      </c>
      <c r="B248" s="16" t="s">
        <v>14</v>
      </c>
      <c r="C248" s="17" t="s">
        <v>795</v>
      </c>
      <c r="D248" s="17" t="s">
        <v>244</v>
      </c>
      <c r="E248" s="32" t="s">
        <v>796</v>
      </c>
      <c r="F248" s="31">
        <v>45275</v>
      </c>
      <c r="G248" s="16" t="s">
        <v>309</v>
      </c>
      <c r="H248" s="26" t="s">
        <v>797</v>
      </c>
      <c r="I248" s="16" t="s">
        <v>798</v>
      </c>
      <c r="J248" s="12">
        <v>19880822</v>
      </c>
      <c r="K248" s="3"/>
      <c r="L248" s="3">
        <f>+Tabla1[[#This Row],[VALOR INICIAL CONTRATO + IVA]]+Tabla1[[#This Row],[VALOR TOTAL ADICIONES + IVA]]</f>
        <v>19880822</v>
      </c>
      <c r="M248" s="8">
        <v>16</v>
      </c>
      <c r="N248" s="4"/>
      <c r="O248" s="31">
        <v>45275</v>
      </c>
      <c r="P248" s="31">
        <v>45291</v>
      </c>
      <c r="Q248" s="35"/>
      <c r="R248" s="36" t="s">
        <v>21</v>
      </c>
    </row>
    <row r="249" spans="1:18" ht="79.5" customHeight="1" x14ac:dyDescent="0.35">
      <c r="A249" s="16" t="s">
        <v>982</v>
      </c>
      <c r="B249" s="16" t="s">
        <v>128</v>
      </c>
      <c r="C249" s="17" t="s">
        <v>287</v>
      </c>
      <c r="D249" s="17" t="s">
        <v>244</v>
      </c>
      <c r="E249" s="32" t="s">
        <v>799</v>
      </c>
      <c r="F249" s="31">
        <v>45275</v>
      </c>
      <c r="G249" s="16" t="s">
        <v>73</v>
      </c>
      <c r="H249" s="26" t="s">
        <v>800</v>
      </c>
      <c r="I249" s="16" t="s">
        <v>801</v>
      </c>
      <c r="J249" s="12">
        <v>14400000</v>
      </c>
      <c r="K249" s="3"/>
      <c r="L249" s="3">
        <f>+Tabla1[[#This Row],[VALOR INICIAL CONTRATO + IVA]]+Tabla1[[#This Row],[VALOR TOTAL ADICIONES + IVA]]</f>
        <v>14400000</v>
      </c>
      <c r="M249" s="8">
        <v>365</v>
      </c>
      <c r="N249" s="4"/>
      <c r="O249" s="31">
        <v>45275</v>
      </c>
      <c r="P249" s="31">
        <v>45640</v>
      </c>
      <c r="Q249" s="35"/>
      <c r="R249" s="36" t="s">
        <v>21</v>
      </c>
    </row>
    <row r="250" spans="1:18" ht="79.5" customHeight="1" x14ac:dyDescent="0.35">
      <c r="A250" s="16" t="s">
        <v>982</v>
      </c>
      <c r="B250" s="16" t="s">
        <v>112</v>
      </c>
      <c r="C250" s="17" t="s">
        <v>224</v>
      </c>
      <c r="D250" s="17" t="s">
        <v>244</v>
      </c>
      <c r="E250" s="32" t="s">
        <v>802</v>
      </c>
      <c r="F250" s="31">
        <v>45278</v>
      </c>
      <c r="G250" s="16" t="s">
        <v>73</v>
      </c>
      <c r="H250" s="26" t="s">
        <v>803</v>
      </c>
      <c r="I250" s="16" t="s">
        <v>346</v>
      </c>
      <c r="J250" s="12">
        <v>55843604</v>
      </c>
      <c r="K250" s="3"/>
      <c r="L250" s="3">
        <f>+Tabla1[[#This Row],[VALOR INICIAL CONTRATO + IVA]]+Tabla1[[#This Row],[VALOR TOTAL ADICIONES + IVA]]</f>
        <v>55843604</v>
      </c>
      <c r="M250" s="8">
        <v>365</v>
      </c>
      <c r="N250" s="4"/>
      <c r="O250" s="31">
        <v>45292</v>
      </c>
      <c r="P250" s="31">
        <v>45657</v>
      </c>
      <c r="Q250" s="35"/>
      <c r="R250" s="36" t="s">
        <v>21</v>
      </c>
    </row>
    <row r="251" spans="1:18" ht="79.5" customHeight="1" x14ac:dyDescent="0.35">
      <c r="A251" s="16" t="s">
        <v>982</v>
      </c>
      <c r="B251" s="16" t="s">
        <v>283</v>
      </c>
      <c r="C251" s="17" t="s">
        <v>738</v>
      </c>
      <c r="D251" s="17" t="s">
        <v>244</v>
      </c>
      <c r="E251" s="32" t="s">
        <v>804</v>
      </c>
      <c r="F251" s="31">
        <v>45279</v>
      </c>
      <c r="G251" s="16" t="s">
        <v>73</v>
      </c>
      <c r="H251" s="26" t="s">
        <v>805</v>
      </c>
      <c r="I251" s="16" t="s">
        <v>806</v>
      </c>
      <c r="J251" s="12">
        <v>16660000</v>
      </c>
      <c r="K251" s="3"/>
      <c r="L251" s="3">
        <f>+Tabla1[[#This Row],[VALOR INICIAL CONTRATO + IVA]]+Tabla1[[#This Row],[VALOR TOTAL ADICIONES + IVA]]</f>
        <v>16660000</v>
      </c>
      <c r="M251" s="8">
        <v>365</v>
      </c>
      <c r="N251" s="4"/>
      <c r="O251" s="31">
        <v>45279</v>
      </c>
      <c r="P251" s="31">
        <v>45644</v>
      </c>
      <c r="Q251" s="35"/>
      <c r="R251" s="36" t="s">
        <v>21</v>
      </c>
    </row>
    <row r="252" spans="1:18" ht="79.5" customHeight="1" x14ac:dyDescent="0.35">
      <c r="A252" s="16" t="s">
        <v>982</v>
      </c>
      <c r="B252" s="16" t="s">
        <v>387</v>
      </c>
      <c r="C252" s="17" t="s">
        <v>483</v>
      </c>
      <c r="D252" s="17" t="s">
        <v>244</v>
      </c>
      <c r="E252" s="32" t="s">
        <v>807</v>
      </c>
      <c r="F252" s="31">
        <v>45279</v>
      </c>
      <c r="G252" s="16" t="s">
        <v>73</v>
      </c>
      <c r="H252" s="26" t="s">
        <v>808</v>
      </c>
      <c r="I252" s="16" t="s">
        <v>809</v>
      </c>
      <c r="J252" s="12">
        <v>8000000</v>
      </c>
      <c r="K252" s="3"/>
      <c r="L252" s="3">
        <f>+Tabla1[[#This Row],[VALOR INICIAL CONTRATO + IVA]]+Tabla1[[#This Row],[VALOR TOTAL ADICIONES + IVA]]</f>
        <v>8000000</v>
      </c>
      <c r="M252" s="8">
        <v>12</v>
      </c>
      <c r="N252" s="4"/>
      <c r="O252" s="31">
        <v>45279</v>
      </c>
      <c r="P252" s="31">
        <v>45291</v>
      </c>
      <c r="Q252" s="35"/>
      <c r="R252" s="36" t="s">
        <v>21</v>
      </c>
    </row>
    <row r="253" spans="1:18" ht="79.5" customHeight="1" x14ac:dyDescent="0.35">
      <c r="A253" s="16" t="s">
        <v>982</v>
      </c>
      <c r="B253" s="16" t="s">
        <v>30</v>
      </c>
      <c r="C253" s="18" t="s">
        <v>255</v>
      </c>
      <c r="D253" s="17" t="s">
        <v>244</v>
      </c>
      <c r="E253" s="32" t="s">
        <v>810</v>
      </c>
      <c r="F253" s="31">
        <v>45281</v>
      </c>
      <c r="G253" s="16" t="s">
        <v>73</v>
      </c>
      <c r="H253" s="26" t="s">
        <v>811</v>
      </c>
      <c r="I253" s="16" t="s">
        <v>590</v>
      </c>
      <c r="J253" s="12">
        <v>60960000</v>
      </c>
      <c r="K253" s="3"/>
      <c r="L253" s="3">
        <f>+Tabla1[[#This Row],[VALOR INICIAL CONTRATO + IVA]]+Tabla1[[#This Row],[VALOR TOTAL ADICIONES + IVA]]</f>
        <v>60960000</v>
      </c>
      <c r="M253" s="8">
        <v>365</v>
      </c>
      <c r="N253" s="4"/>
      <c r="O253" s="31">
        <v>45292</v>
      </c>
      <c r="P253" s="31">
        <v>45657</v>
      </c>
      <c r="Q253" s="35"/>
      <c r="R253" s="36" t="s">
        <v>21</v>
      </c>
    </row>
    <row r="254" spans="1:18" ht="79.5" customHeight="1" x14ac:dyDescent="0.35">
      <c r="A254" s="16" t="s">
        <v>982</v>
      </c>
      <c r="B254" s="16" t="s">
        <v>30</v>
      </c>
      <c r="C254" s="17" t="s">
        <v>720</v>
      </c>
      <c r="D254" s="17" t="s">
        <v>244</v>
      </c>
      <c r="E254" s="32" t="s">
        <v>812</v>
      </c>
      <c r="F254" s="31">
        <v>45281</v>
      </c>
      <c r="G254" s="16" t="s">
        <v>73</v>
      </c>
      <c r="H254" s="26" t="s">
        <v>813</v>
      </c>
      <c r="I254" s="16" t="s">
        <v>814</v>
      </c>
      <c r="J254" s="12">
        <v>22919400</v>
      </c>
      <c r="K254" s="3"/>
      <c r="L254" s="3">
        <f>+Tabla1[[#This Row],[VALOR INICIAL CONTRATO + IVA]]+Tabla1[[#This Row],[VALOR TOTAL ADICIONES + IVA]]</f>
        <v>22919400</v>
      </c>
      <c r="M254" s="8">
        <v>1095</v>
      </c>
      <c r="N254" s="4"/>
      <c r="O254" s="31">
        <v>45281</v>
      </c>
      <c r="P254" s="31">
        <v>46376</v>
      </c>
      <c r="Q254" s="35"/>
      <c r="R254" s="36" t="s">
        <v>21</v>
      </c>
    </row>
    <row r="255" spans="1:18" ht="79.5" customHeight="1" x14ac:dyDescent="0.35">
      <c r="A255" s="16" t="s">
        <v>982</v>
      </c>
      <c r="B255" s="16" t="s">
        <v>152</v>
      </c>
      <c r="C255" s="17" t="s">
        <v>584</v>
      </c>
      <c r="D255" s="17" t="s">
        <v>119</v>
      </c>
      <c r="E255" s="32" t="s">
        <v>815</v>
      </c>
      <c r="F255" s="31">
        <v>45281</v>
      </c>
      <c r="G255" s="16" t="s">
        <v>73</v>
      </c>
      <c r="H255" s="26" t="s">
        <v>816</v>
      </c>
      <c r="I255" s="16" t="s">
        <v>817</v>
      </c>
      <c r="J255" s="12">
        <v>1891138534</v>
      </c>
      <c r="K255" s="3"/>
      <c r="L255" s="3">
        <f>+Tabla1[[#This Row],[VALOR INICIAL CONTRATO + IVA]]+Tabla1[[#This Row],[VALOR TOTAL ADICIONES + IVA]]</f>
        <v>1891138534</v>
      </c>
      <c r="M255" s="8">
        <v>1095</v>
      </c>
      <c r="N255" s="4"/>
      <c r="O255" s="31">
        <v>45281</v>
      </c>
      <c r="P255" s="31">
        <v>46376</v>
      </c>
      <c r="Q255" s="35"/>
      <c r="R255" s="36" t="s">
        <v>21</v>
      </c>
    </row>
    <row r="256" spans="1:18" ht="79.5" customHeight="1" x14ac:dyDescent="0.35">
      <c r="A256" s="16" t="s">
        <v>982</v>
      </c>
      <c r="B256" s="16" t="s">
        <v>30</v>
      </c>
      <c r="C256" s="18" t="s">
        <v>255</v>
      </c>
      <c r="D256" s="17" t="s">
        <v>244</v>
      </c>
      <c r="E256" s="32" t="s">
        <v>818</v>
      </c>
      <c r="F256" s="31">
        <v>45289</v>
      </c>
      <c r="G256" s="16" t="s">
        <v>73</v>
      </c>
      <c r="H256" s="26" t="s">
        <v>819</v>
      </c>
      <c r="I256" s="16" t="s">
        <v>820</v>
      </c>
      <c r="J256" s="12">
        <v>384008532</v>
      </c>
      <c r="K256" s="3"/>
      <c r="L256" s="3">
        <f>+Tabla1[[#This Row],[VALOR INICIAL CONTRATO + IVA]]+Tabla1[[#This Row],[VALOR TOTAL ADICIONES + IVA]]</f>
        <v>384008532</v>
      </c>
      <c r="M256" s="8">
        <v>546</v>
      </c>
      <c r="N256" s="4"/>
      <c r="O256" s="31">
        <v>45292</v>
      </c>
      <c r="P256" s="31">
        <v>45838</v>
      </c>
      <c r="Q256" s="35"/>
      <c r="R256" s="36" t="s">
        <v>21</v>
      </c>
    </row>
    <row r="257" spans="1:18" ht="79.5" customHeight="1" x14ac:dyDescent="0.35">
      <c r="A257" s="16" t="s">
        <v>982</v>
      </c>
      <c r="B257" s="16" t="s">
        <v>128</v>
      </c>
      <c r="C257" s="17" t="s">
        <v>295</v>
      </c>
      <c r="D257" s="17" t="s">
        <v>244</v>
      </c>
      <c r="E257" s="32" t="s">
        <v>821</v>
      </c>
      <c r="F257" s="31">
        <v>45282</v>
      </c>
      <c r="G257" s="16" t="s">
        <v>73</v>
      </c>
      <c r="H257" s="26" t="s">
        <v>822</v>
      </c>
      <c r="I257" s="16" t="s">
        <v>311</v>
      </c>
      <c r="J257" s="12">
        <v>1189514480</v>
      </c>
      <c r="K257" s="3"/>
      <c r="L257" s="3">
        <f>+Tabla1[[#This Row],[VALOR INICIAL CONTRATO + IVA]]+Tabla1[[#This Row],[VALOR TOTAL ADICIONES + IVA]]</f>
        <v>1189514480</v>
      </c>
      <c r="M257" s="8">
        <v>1095</v>
      </c>
      <c r="N257" s="4"/>
      <c r="O257" s="31">
        <v>45282</v>
      </c>
      <c r="P257" s="31">
        <v>46377</v>
      </c>
      <c r="Q257" s="35"/>
      <c r="R257" s="36" t="s">
        <v>21</v>
      </c>
    </row>
    <row r="258" spans="1:18" ht="79.5" customHeight="1" x14ac:dyDescent="0.35">
      <c r="A258" s="16" t="s">
        <v>982</v>
      </c>
      <c r="B258" s="16" t="s">
        <v>139</v>
      </c>
      <c r="C258" s="17" t="s">
        <v>823</v>
      </c>
      <c r="D258" s="17" t="s">
        <v>244</v>
      </c>
      <c r="E258" s="32" t="s">
        <v>824</v>
      </c>
      <c r="F258" s="31">
        <v>45286</v>
      </c>
      <c r="G258" s="16" t="s">
        <v>73</v>
      </c>
      <c r="H258" s="26" t="s">
        <v>825</v>
      </c>
      <c r="I258" s="16" t="s">
        <v>167</v>
      </c>
      <c r="J258" s="12">
        <v>41785663</v>
      </c>
      <c r="K258" s="3"/>
      <c r="L258" s="3">
        <f>+Tabla1[[#This Row],[VALOR INICIAL CONTRATO + IVA]]+Tabla1[[#This Row],[VALOR TOTAL ADICIONES + IVA]]</f>
        <v>41785663</v>
      </c>
      <c r="M258" s="8">
        <v>736</v>
      </c>
      <c r="N258" s="4"/>
      <c r="O258" s="31">
        <v>45286</v>
      </c>
      <c r="P258" s="31">
        <v>46022</v>
      </c>
      <c r="Q258" s="35"/>
      <c r="R258" s="36" t="s">
        <v>21</v>
      </c>
    </row>
    <row r="259" spans="1:18" ht="79.5" customHeight="1" x14ac:dyDescent="0.35">
      <c r="A259" s="16" t="s">
        <v>982</v>
      </c>
      <c r="B259" s="16" t="s">
        <v>283</v>
      </c>
      <c r="C259" s="17" t="s">
        <v>738</v>
      </c>
      <c r="D259" s="17" t="s">
        <v>244</v>
      </c>
      <c r="E259" s="32" t="s">
        <v>826</v>
      </c>
      <c r="F259" s="31">
        <v>45287</v>
      </c>
      <c r="G259" s="16" t="s">
        <v>73</v>
      </c>
      <c r="H259" s="26" t="s">
        <v>827</v>
      </c>
      <c r="I259" s="16" t="s">
        <v>828</v>
      </c>
      <c r="J259" s="12">
        <v>15812550</v>
      </c>
      <c r="K259" s="3"/>
      <c r="L259" s="3">
        <f>+Tabla1[[#This Row],[VALOR INICIAL CONTRATO + IVA]]+Tabla1[[#This Row],[VALOR TOTAL ADICIONES + IVA]]</f>
        <v>15812550</v>
      </c>
      <c r="M259" s="8">
        <v>365</v>
      </c>
      <c r="N259" s="4"/>
      <c r="O259" s="31">
        <v>45301</v>
      </c>
      <c r="P259" s="31">
        <v>45666</v>
      </c>
      <c r="Q259" s="35"/>
      <c r="R259" s="36" t="s">
        <v>21</v>
      </c>
    </row>
    <row r="260" spans="1:18" ht="79.5" customHeight="1" x14ac:dyDescent="0.35">
      <c r="A260" s="16" t="s">
        <v>982</v>
      </c>
      <c r="B260" s="16" t="s">
        <v>387</v>
      </c>
      <c r="C260" s="17" t="s">
        <v>467</v>
      </c>
      <c r="D260" s="17" t="s">
        <v>244</v>
      </c>
      <c r="E260" s="32" t="s">
        <v>829</v>
      </c>
      <c r="F260" s="31">
        <v>45288</v>
      </c>
      <c r="G260" s="16" t="s">
        <v>73</v>
      </c>
      <c r="H260" s="26" t="s">
        <v>830</v>
      </c>
      <c r="I260" s="16" t="s">
        <v>831</v>
      </c>
      <c r="J260" s="12">
        <v>20400000</v>
      </c>
      <c r="K260" s="3"/>
      <c r="L260" s="3">
        <f>+Tabla1[[#This Row],[VALOR INICIAL CONTRATO + IVA]]+Tabla1[[#This Row],[VALOR TOTAL ADICIONES + IVA]]</f>
        <v>20400000</v>
      </c>
      <c r="M260" s="8">
        <v>180</v>
      </c>
      <c r="N260" s="4"/>
      <c r="O260" s="31">
        <v>45293</v>
      </c>
      <c r="P260" s="31">
        <v>45473</v>
      </c>
      <c r="Q260" s="35"/>
      <c r="R260" s="36" t="s">
        <v>21</v>
      </c>
    </row>
    <row r="261" spans="1:18" ht="79.5" customHeight="1" x14ac:dyDescent="0.35">
      <c r="A261" s="16" t="s">
        <v>982</v>
      </c>
      <c r="B261" s="16" t="s">
        <v>14</v>
      </c>
      <c r="C261" s="17" t="s">
        <v>795</v>
      </c>
      <c r="D261" s="17" t="s">
        <v>244</v>
      </c>
      <c r="E261" s="32" t="s">
        <v>832</v>
      </c>
      <c r="F261" s="31">
        <v>45288</v>
      </c>
      <c r="G261" s="16" t="s">
        <v>73</v>
      </c>
      <c r="H261" s="26" t="s">
        <v>833</v>
      </c>
      <c r="I261" s="16" t="s">
        <v>429</v>
      </c>
      <c r="J261" s="12">
        <v>22546944</v>
      </c>
      <c r="K261" s="3"/>
      <c r="L261" s="3">
        <f>+Tabla1[[#This Row],[VALOR INICIAL CONTRATO + IVA]]+Tabla1[[#This Row],[VALOR TOTAL ADICIONES + IVA]]</f>
        <v>22546944</v>
      </c>
      <c r="M261" s="8">
        <v>365</v>
      </c>
      <c r="N261" s="4"/>
      <c r="O261" s="31">
        <v>45292</v>
      </c>
      <c r="P261" s="31">
        <v>45657</v>
      </c>
      <c r="Q261" s="35"/>
      <c r="R261" s="36" t="s">
        <v>21</v>
      </c>
    </row>
    <row r="262" spans="1:18" ht="79.5" customHeight="1" x14ac:dyDescent="0.35">
      <c r="A262" s="16" t="s">
        <v>982</v>
      </c>
      <c r="B262" s="16" t="s">
        <v>128</v>
      </c>
      <c r="C262" s="17" t="s">
        <v>279</v>
      </c>
      <c r="D262" s="17" t="s">
        <v>244</v>
      </c>
      <c r="E262" s="32" t="s">
        <v>834</v>
      </c>
      <c r="F262" s="31">
        <v>45288</v>
      </c>
      <c r="G262" s="16" t="s">
        <v>73</v>
      </c>
      <c r="H262" s="26" t="s">
        <v>835</v>
      </c>
      <c r="I262" s="16" t="s">
        <v>836</v>
      </c>
      <c r="J262" s="12">
        <v>1526513712</v>
      </c>
      <c r="K262" s="3"/>
      <c r="L262" s="3">
        <f>+Tabla1[[#This Row],[VALOR INICIAL CONTRATO + IVA]]+Tabla1[[#This Row],[VALOR TOTAL ADICIONES + IVA]]</f>
        <v>1526513712</v>
      </c>
      <c r="M262" s="8">
        <v>730</v>
      </c>
      <c r="N262" s="4"/>
      <c r="O262" s="31">
        <v>45288</v>
      </c>
      <c r="P262" s="31">
        <v>46018</v>
      </c>
      <c r="Q262" s="35"/>
      <c r="R262" s="36" t="s">
        <v>21</v>
      </c>
    </row>
    <row r="263" spans="1:18" ht="108" x14ac:dyDescent="0.35">
      <c r="A263" s="16" t="s">
        <v>982</v>
      </c>
      <c r="B263" s="16" t="s">
        <v>112</v>
      </c>
      <c r="C263" s="17" t="s">
        <v>837</v>
      </c>
      <c r="D263" s="17" t="s">
        <v>244</v>
      </c>
      <c r="E263" s="32" t="s">
        <v>838</v>
      </c>
      <c r="F263" s="31">
        <v>45289</v>
      </c>
      <c r="G263" s="16" t="s">
        <v>73</v>
      </c>
      <c r="H263" s="26" t="s">
        <v>839</v>
      </c>
      <c r="I263" s="16" t="s">
        <v>207</v>
      </c>
      <c r="J263" s="12">
        <v>1320000000</v>
      </c>
      <c r="K263" s="3"/>
      <c r="L263" s="3">
        <f>+Tabla1[[#This Row],[VALOR INICIAL CONTRATO + IVA]]+Tabla1[[#This Row],[VALOR TOTAL ADICIONES + IVA]]</f>
        <v>1320000000</v>
      </c>
      <c r="M263" s="8">
        <v>31</v>
      </c>
      <c r="N263" s="4"/>
      <c r="O263" s="31">
        <v>45289</v>
      </c>
      <c r="P263" s="31">
        <v>45320</v>
      </c>
      <c r="Q263" s="35"/>
      <c r="R263" s="36" t="s">
        <v>21</v>
      </c>
    </row>
    <row r="264" spans="1:18" ht="79.5" customHeight="1" x14ac:dyDescent="0.35">
      <c r="A264" s="16" t="s">
        <v>982</v>
      </c>
      <c r="B264" s="16" t="s">
        <v>128</v>
      </c>
      <c r="C264" s="17" t="s">
        <v>295</v>
      </c>
      <c r="D264" s="17" t="s">
        <v>244</v>
      </c>
      <c r="E264" s="32" t="s">
        <v>840</v>
      </c>
      <c r="F264" s="31">
        <v>45289</v>
      </c>
      <c r="G264" s="16" t="s">
        <v>73</v>
      </c>
      <c r="H264" s="26" t="s">
        <v>841</v>
      </c>
      <c r="I264" s="16" t="s">
        <v>836</v>
      </c>
      <c r="J264" s="12">
        <v>2358931764</v>
      </c>
      <c r="K264" s="3"/>
      <c r="L264" s="3">
        <f>+Tabla1[[#This Row],[VALOR INICIAL CONTRATO + IVA]]+Tabla1[[#This Row],[VALOR TOTAL ADICIONES + IVA]]</f>
        <v>2358931764</v>
      </c>
      <c r="M264" s="8">
        <v>730</v>
      </c>
      <c r="N264" s="4"/>
      <c r="O264" s="31">
        <v>45289</v>
      </c>
      <c r="P264" s="31">
        <v>46019</v>
      </c>
      <c r="Q264" s="35"/>
      <c r="R264" s="36" t="s">
        <v>21</v>
      </c>
    </row>
    <row r="265" spans="1:18" ht="79.5" customHeight="1" x14ac:dyDescent="0.35">
      <c r="A265" s="16" t="s">
        <v>982</v>
      </c>
      <c r="B265" s="16" t="s">
        <v>30</v>
      </c>
      <c r="C265" s="17" t="s">
        <v>502</v>
      </c>
      <c r="D265" s="17" t="s">
        <v>244</v>
      </c>
      <c r="E265" s="32" t="s">
        <v>842</v>
      </c>
      <c r="F265" s="31">
        <v>45289</v>
      </c>
      <c r="G265" s="16" t="s">
        <v>189</v>
      </c>
      <c r="H265" s="26" t="s">
        <v>843</v>
      </c>
      <c r="I265" s="16" t="s">
        <v>362</v>
      </c>
      <c r="J265" s="12">
        <v>110000000</v>
      </c>
      <c r="K265" s="3"/>
      <c r="L265" s="3">
        <f>+Tabla1[[#This Row],[VALOR INICIAL CONTRATO + IVA]]+Tabla1[[#This Row],[VALOR TOTAL ADICIONES + IVA]]</f>
        <v>110000000</v>
      </c>
      <c r="M265" s="8">
        <v>366</v>
      </c>
      <c r="N265" s="4"/>
      <c r="O265" s="31">
        <v>45291</v>
      </c>
      <c r="P265" s="31">
        <v>45657</v>
      </c>
      <c r="Q265" s="35"/>
      <c r="R265" s="36" t="s">
        <v>21</v>
      </c>
    </row>
    <row r="266" spans="1:18" ht="79.5" customHeight="1" x14ac:dyDescent="0.35">
      <c r="A266" s="16" t="s">
        <v>982</v>
      </c>
      <c r="B266" s="16" t="s">
        <v>30</v>
      </c>
      <c r="C266" s="17" t="s">
        <v>502</v>
      </c>
      <c r="D266" s="17" t="s">
        <v>244</v>
      </c>
      <c r="E266" s="32" t="s">
        <v>844</v>
      </c>
      <c r="F266" s="31">
        <v>45289</v>
      </c>
      <c r="G266" s="16" t="s">
        <v>189</v>
      </c>
      <c r="H266" s="26" t="s">
        <v>845</v>
      </c>
      <c r="I266" s="16" t="s">
        <v>371</v>
      </c>
      <c r="J266" s="12">
        <v>148750000</v>
      </c>
      <c r="K266" s="3"/>
      <c r="L266" s="3">
        <f>+Tabla1[[#This Row],[VALOR INICIAL CONTRATO + IVA]]+Tabla1[[#This Row],[VALOR TOTAL ADICIONES + IVA]]</f>
        <v>148750000</v>
      </c>
      <c r="M266" s="8">
        <v>365</v>
      </c>
      <c r="N266" s="4"/>
      <c r="O266" s="31">
        <v>45292</v>
      </c>
      <c r="P266" s="31">
        <v>45657</v>
      </c>
      <c r="Q266" s="35"/>
      <c r="R266" s="36" t="s">
        <v>21</v>
      </c>
    </row>
    <row r="267" spans="1:18" ht="79.5" customHeight="1" x14ac:dyDescent="0.35">
      <c r="A267" s="16" t="s">
        <v>982</v>
      </c>
      <c r="B267" s="16" t="s">
        <v>30</v>
      </c>
      <c r="C267" s="17" t="s">
        <v>502</v>
      </c>
      <c r="D267" s="17" t="s">
        <v>244</v>
      </c>
      <c r="E267" s="32" t="s">
        <v>846</v>
      </c>
      <c r="F267" s="31">
        <v>45289</v>
      </c>
      <c r="G267" s="16" t="s">
        <v>189</v>
      </c>
      <c r="H267" s="26" t="s">
        <v>847</v>
      </c>
      <c r="I267" s="16" t="s">
        <v>362</v>
      </c>
      <c r="J267" s="12">
        <v>1028532687</v>
      </c>
      <c r="K267" s="3"/>
      <c r="L267" s="3">
        <f>+Tabla1[[#This Row],[VALOR INICIAL CONTRATO + IVA]]+Tabla1[[#This Row],[VALOR TOTAL ADICIONES + IVA]]</f>
        <v>1028532687</v>
      </c>
      <c r="M267" s="8">
        <v>366</v>
      </c>
      <c r="N267" s="4"/>
      <c r="O267" s="31">
        <v>45291</v>
      </c>
      <c r="P267" s="31">
        <v>45657</v>
      </c>
      <c r="Q267" s="35"/>
      <c r="R267" s="36" t="s">
        <v>21</v>
      </c>
    </row>
    <row r="268" spans="1:18" ht="79.5" customHeight="1" x14ac:dyDescent="0.35">
      <c r="A268" s="16" t="s">
        <v>982</v>
      </c>
      <c r="B268" s="16" t="s">
        <v>30</v>
      </c>
      <c r="C268" s="17" t="s">
        <v>502</v>
      </c>
      <c r="D268" s="17" t="s">
        <v>244</v>
      </c>
      <c r="E268" s="32" t="s">
        <v>848</v>
      </c>
      <c r="F268" s="31">
        <v>45289</v>
      </c>
      <c r="G268" s="16" t="s">
        <v>189</v>
      </c>
      <c r="H268" s="26" t="s">
        <v>849</v>
      </c>
      <c r="I268" s="16" t="s">
        <v>362</v>
      </c>
      <c r="J268" s="12">
        <v>198732605</v>
      </c>
      <c r="K268" s="3"/>
      <c r="L268" s="3">
        <f>+Tabla1[[#This Row],[VALOR INICIAL CONTRATO + IVA]]+Tabla1[[#This Row],[VALOR TOTAL ADICIONES + IVA]]</f>
        <v>198732605</v>
      </c>
      <c r="M268" s="8">
        <v>365</v>
      </c>
      <c r="N268" s="4"/>
      <c r="O268" s="31">
        <v>45292</v>
      </c>
      <c r="P268" s="31">
        <v>45657</v>
      </c>
      <c r="Q268" s="35"/>
      <c r="R268" s="36" t="s">
        <v>21</v>
      </c>
    </row>
    <row r="269" spans="1:18" ht="79.5" customHeight="1" x14ac:dyDescent="0.35">
      <c r="A269" s="16" t="s">
        <v>982</v>
      </c>
      <c r="B269" s="16" t="s">
        <v>30</v>
      </c>
      <c r="C269" s="17" t="s">
        <v>502</v>
      </c>
      <c r="D269" s="17" t="s">
        <v>244</v>
      </c>
      <c r="E269" s="32" t="s">
        <v>850</v>
      </c>
      <c r="F269" s="31">
        <v>45289</v>
      </c>
      <c r="G269" s="16" t="s">
        <v>189</v>
      </c>
      <c r="H269" s="26" t="s">
        <v>851</v>
      </c>
      <c r="I269" s="16" t="s">
        <v>852</v>
      </c>
      <c r="J269" s="12">
        <v>8294062211</v>
      </c>
      <c r="K269" s="3"/>
      <c r="L269" s="3">
        <f>+Tabla1[[#This Row],[VALOR INICIAL CONTRATO + IVA]]+Tabla1[[#This Row],[VALOR TOTAL ADICIONES + IVA]]</f>
        <v>8294062211</v>
      </c>
      <c r="M269" s="8">
        <v>365</v>
      </c>
      <c r="N269" s="4"/>
      <c r="O269" s="31">
        <v>45292</v>
      </c>
      <c r="P269" s="31">
        <v>45657</v>
      </c>
      <c r="Q269" s="35"/>
      <c r="R269" s="36" t="s">
        <v>21</v>
      </c>
    </row>
    <row r="270" spans="1:18" ht="79.5" customHeight="1" x14ac:dyDescent="0.35">
      <c r="A270" s="16" t="s">
        <v>982</v>
      </c>
      <c r="B270" s="16" t="s">
        <v>387</v>
      </c>
      <c r="C270" s="17" t="s">
        <v>853</v>
      </c>
      <c r="D270" s="17" t="s">
        <v>244</v>
      </c>
      <c r="E270" s="32" t="s">
        <v>854</v>
      </c>
      <c r="F270" s="31">
        <v>45289</v>
      </c>
      <c r="G270" s="16" t="s">
        <v>73</v>
      </c>
      <c r="H270" s="26" t="s">
        <v>855</v>
      </c>
      <c r="I270" s="16" t="s">
        <v>856</v>
      </c>
      <c r="J270" s="12">
        <v>60000000</v>
      </c>
      <c r="K270" s="3"/>
      <c r="L270" s="3">
        <f>+Tabla1[[#This Row],[VALOR INICIAL CONTRATO + IVA]]+Tabla1[[#This Row],[VALOR TOTAL ADICIONES + IVA]]</f>
        <v>60000000</v>
      </c>
      <c r="M270" s="8">
        <v>180</v>
      </c>
      <c r="N270" s="4"/>
      <c r="O270" s="31">
        <v>45293</v>
      </c>
      <c r="P270" s="31">
        <v>45473</v>
      </c>
      <c r="Q270" s="35"/>
      <c r="R270" s="36" t="s">
        <v>21</v>
      </c>
    </row>
    <row r="271" spans="1:18" ht="108" x14ac:dyDescent="0.35">
      <c r="A271" s="16" t="s">
        <v>982</v>
      </c>
      <c r="B271" s="16" t="s">
        <v>283</v>
      </c>
      <c r="C271" s="17" t="s">
        <v>529</v>
      </c>
      <c r="D271" s="17" t="s">
        <v>244</v>
      </c>
      <c r="E271" s="32" t="s">
        <v>857</v>
      </c>
      <c r="F271" s="31">
        <v>45289</v>
      </c>
      <c r="G271" s="16" t="s">
        <v>73</v>
      </c>
      <c r="H271" s="26" t="s">
        <v>858</v>
      </c>
      <c r="I271" s="16" t="s">
        <v>761</v>
      </c>
      <c r="J271" s="12">
        <v>219345727</v>
      </c>
      <c r="K271" s="3"/>
      <c r="L271" s="3">
        <f>+Tabla1[[#This Row],[VALOR INICIAL CONTRATO + IVA]]+Tabla1[[#This Row],[VALOR TOTAL ADICIONES + IVA]]</f>
        <v>219345727</v>
      </c>
      <c r="M271" s="8">
        <v>363</v>
      </c>
      <c r="N271" s="4"/>
      <c r="O271" s="31">
        <v>45294</v>
      </c>
      <c r="P271" s="31">
        <v>45657</v>
      </c>
      <c r="Q271" s="35"/>
      <c r="R271" s="36" t="s">
        <v>21</v>
      </c>
    </row>
    <row r="272" spans="1:18" ht="79.5" customHeight="1" x14ac:dyDescent="0.35">
      <c r="A272" s="16" t="s">
        <v>982</v>
      </c>
      <c r="B272" s="22" t="s">
        <v>30</v>
      </c>
      <c r="C272" s="18" t="s">
        <v>229</v>
      </c>
      <c r="D272" s="18" t="s">
        <v>16</v>
      </c>
      <c r="E272" s="23" t="s">
        <v>859</v>
      </c>
      <c r="F272" s="20">
        <v>43782</v>
      </c>
      <c r="G272" s="22" t="s">
        <v>73</v>
      </c>
      <c r="H272" s="21" t="s">
        <v>860</v>
      </c>
      <c r="I272" s="22" t="s">
        <v>861</v>
      </c>
      <c r="J272" s="7">
        <v>11781000</v>
      </c>
      <c r="K272" s="3">
        <v>1816342</v>
      </c>
      <c r="L272" s="3">
        <f>+Tabla1[[#This Row],[VALOR INICIAL CONTRATO + IVA]]+Tabla1[[#This Row],[VALOR TOTAL ADICIONES + IVA]]</f>
        <v>13597342</v>
      </c>
      <c r="M272" s="41">
        <v>730</v>
      </c>
      <c r="N272" s="37"/>
      <c r="O272" s="20">
        <v>43782</v>
      </c>
      <c r="P272" s="20">
        <v>44512</v>
      </c>
      <c r="Q272" s="20">
        <v>45424</v>
      </c>
      <c r="R272" s="22" t="s">
        <v>21</v>
      </c>
    </row>
    <row r="273" spans="1:18" ht="79.5" customHeight="1" x14ac:dyDescent="0.35">
      <c r="A273" s="16" t="s">
        <v>982</v>
      </c>
      <c r="B273" s="16" t="s">
        <v>139</v>
      </c>
      <c r="C273" s="17" t="s">
        <v>567</v>
      </c>
      <c r="D273" s="18" t="s">
        <v>16</v>
      </c>
      <c r="E273" s="23" t="s">
        <v>862</v>
      </c>
      <c r="F273" s="20">
        <v>43906</v>
      </c>
      <c r="G273" s="22" t="s">
        <v>18</v>
      </c>
      <c r="H273" s="21" t="s">
        <v>863</v>
      </c>
      <c r="I273" s="22" t="s">
        <v>864</v>
      </c>
      <c r="J273" s="7">
        <v>0</v>
      </c>
      <c r="K273" s="9"/>
      <c r="L273" s="3">
        <f>+Tabla1[[#This Row],[VALOR INICIAL CONTRATO + IVA]]+Tabla1[[#This Row],[VALOR TOTAL ADICIONES + IVA]]</f>
        <v>0</v>
      </c>
      <c r="M273" s="10">
        <v>1829</v>
      </c>
      <c r="N273" s="37"/>
      <c r="O273" s="20">
        <v>43906</v>
      </c>
      <c r="P273" s="20">
        <v>45735</v>
      </c>
      <c r="Q273" s="32"/>
      <c r="R273" s="27" t="s">
        <v>21</v>
      </c>
    </row>
    <row r="274" spans="1:18" ht="79.5" customHeight="1" x14ac:dyDescent="0.35">
      <c r="A274" s="16" t="s">
        <v>982</v>
      </c>
      <c r="B274" s="16" t="s">
        <v>30</v>
      </c>
      <c r="C274" s="18" t="s">
        <v>865</v>
      </c>
      <c r="D274" s="18" t="s">
        <v>16</v>
      </c>
      <c r="E274" s="23" t="s">
        <v>866</v>
      </c>
      <c r="F274" s="20">
        <v>44229</v>
      </c>
      <c r="G274" s="22" t="s">
        <v>73</v>
      </c>
      <c r="H274" s="21" t="s">
        <v>867</v>
      </c>
      <c r="I274" s="22" t="s">
        <v>868</v>
      </c>
      <c r="J274" s="7">
        <v>1224200</v>
      </c>
      <c r="K274" s="9"/>
      <c r="L274" s="3">
        <f>+Tabla1[[#This Row],[VALOR INICIAL CONTRATO + IVA]]+Tabla1[[#This Row],[VALOR TOTAL ADICIONES + IVA]]</f>
        <v>1224200</v>
      </c>
      <c r="M274" s="10">
        <v>1095</v>
      </c>
      <c r="N274" s="37"/>
      <c r="O274" s="20">
        <v>44229</v>
      </c>
      <c r="P274" s="20">
        <v>45324</v>
      </c>
      <c r="Q274" s="32"/>
      <c r="R274" s="27" t="s">
        <v>21</v>
      </c>
    </row>
    <row r="275" spans="1:18" ht="79.5" customHeight="1" x14ac:dyDescent="0.35">
      <c r="A275" s="16" t="s">
        <v>982</v>
      </c>
      <c r="B275" s="16" t="s">
        <v>30</v>
      </c>
      <c r="C275" s="18" t="s">
        <v>502</v>
      </c>
      <c r="D275" s="18" t="s">
        <v>16</v>
      </c>
      <c r="E275" s="23" t="s">
        <v>869</v>
      </c>
      <c r="F275" s="20">
        <v>44399</v>
      </c>
      <c r="G275" s="22" t="s">
        <v>550</v>
      </c>
      <c r="H275" s="21" t="s">
        <v>870</v>
      </c>
      <c r="I275" s="22" t="s">
        <v>871</v>
      </c>
      <c r="J275" s="7">
        <v>11900000</v>
      </c>
      <c r="K275" s="9"/>
      <c r="L275" s="3">
        <f>+Tabla1[[#This Row],[VALOR INICIAL CONTRATO + IVA]]+Tabla1[[#This Row],[VALOR TOTAL ADICIONES + IVA]]</f>
        <v>11900000</v>
      </c>
      <c r="M275" s="10">
        <v>157</v>
      </c>
      <c r="N275" s="37">
        <f>+Tabla1[[#This Row],[FECHA TERMINACIÓN CONTRATO
(actual con prórrogas)
(dd/mm/aaaa)]]-Tabla1[[#This Row],[FECHA TERMINACIÓN CONTRATO
(dd/mm/aaaa)]]</f>
        <v>730</v>
      </c>
      <c r="O275" s="20">
        <v>44404</v>
      </c>
      <c r="P275" s="20">
        <v>44561</v>
      </c>
      <c r="Q275" s="20">
        <v>45291</v>
      </c>
      <c r="R275" s="27" t="s">
        <v>21</v>
      </c>
    </row>
    <row r="276" spans="1:18" ht="84" x14ac:dyDescent="0.35">
      <c r="A276" s="16" t="s">
        <v>982</v>
      </c>
      <c r="B276" s="16" t="s">
        <v>387</v>
      </c>
      <c r="C276" s="18" t="s">
        <v>872</v>
      </c>
      <c r="D276" s="18" t="s">
        <v>16</v>
      </c>
      <c r="E276" s="23" t="s">
        <v>873</v>
      </c>
      <c r="F276" s="20">
        <v>44469</v>
      </c>
      <c r="G276" s="22" t="s">
        <v>73</v>
      </c>
      <c r="H276" s="21" t="s">
        <v>874</v>
      </c>
      <c r="I276" s="22" t="s">
        <v>875</v>
      </c>
      <c r="J276" s="7">
        <v>1224200</v>
      </c>
      <c r="K276" s="9"/>
      <c r="L276" s="3">
        <f>+Tabla1[[#This Row],[VALOR INICIAL CONTRATO + IVA]]+Tabla1[[#This Row],[VALOR TOTAL ADICIONES + IVA]]</f>
        <v>1224200</v>
      </c>
      <c r="M276" s="10">
        <v>1096</v>
      </c>
      <c r="N276" s="37"/>
      <c r="O276" s="20">
        <v>44442</v>
      </c>
      <c r="P276" s="20">
        <v>45538</v>
      </c>
      <c r="Q276" s="32"/>
      <c r="R276" s="27" t="s">
        <v>21</v>
      </c>
    </row>
    <row r="277" spans="1:18" ht="79.5" customHeight="1" x14ac:dyDescent="0.35">
      <c r="A277" s="16" t="s">
        <v>983</v>
      </c>
      <c r="B277" s="16" t="s">
        <v>14</v>
      </c>
      <c r="C277" s="18" t="s">
        <v>876</v>
      </c>
      <c r="D277" s="34" t="s">
        <v>244</v>
      </c>
      <c r="E277" s="23" t="s">
        <v>877</v>
      </c>
      <c r="F277" s="20">
        <v>44917</v>
      </c>
      <c r="G277" s="22" t="s">
        <v>194</v>
      </c>
      <c r="H277" s="21" t="s">
        <v>878</v>
      </c>
      <c r="I277" s="22" t="s">
        <v>879</v>
      </c>
      <c r="J277" s="28">
        <v>2056320</v>
      </c>
      <c r="K277" s="29"/>
      <c r="L277" s="3">
        <f>+Tabla1[[#This Row],[VALOR INICIAL CONTRATO + IVA]]+Tabla1[[#This Row],[VALOR TOTAL ADICIONES + IVA]]</f>
        <v>2056320</v>
      </c>
      <c r="M277" s="10">
        <v>363</v>
      </c>
      <c r="N277" s="37"/>
      <c r="O277" s="20">
        <v>44928</v>
      </c>
      <c r="P277" s="20">
        <v>45291</v>
      </c>
      <c r="Q277" s="32"/>
      <c r="R277" s="27" t="s">
        <v>1003</v>
      </c>
    </row>
    <row r="278" spans="1:18" ht="79.5" customHeight="1" x14ac:dyDescent="0.35">
      <c r="A278" s="16" t="s">
        <v>983</v>
      </c>
      <c r="B278" s="16" t="s">
        <v>14</v>
      </c>
      <c r="C278" s="18" t="s">
        <v>880</v>
      </c>
      <c r="D278" s="34" t="s">
        <v>244</v>
      </c>
      <c r="E278" s="23" t="s">
        <v>881</v>
      </c>
      <c r="F278" s="20">
        <v>44931</v>
      </c>
      <c r="G278" s="22" t="s">
        <v>194</v>
      </c>
      <c r="H278" s="21" t="s">
        <v>882</v>
      </c>
      <c r="I278" s="22" t="s">
        <v>883</v>
      </c>
      <c r="J278" s="28">
        <v>8405174</v>
      </c>
      <c r="K278" s="29"/>
      <c r="L278" s="3">
        <f>+Tabla1[[#This Row],[VALOR INICIAL CONTRATO + IVA]]+Tabla1[[#This Row],[VALOR TOTAL ADICIONES + IVA]]</f>
        <v>8405174</v>
      </c>
      <c r="M278" s="10">
        <v>359</v>
      </c>
      <c r="N278" s="37"/>
      <c r="O278" s="20">
        <v>44932</v>
      </c>
      <c r="P278" s="20">
        <v>45291</v>
      </c>
      <c r="Q278" s="32"/>
      <c r="R278" s="27" t="s">
        <v>21</v>
      </c>
    </row>
    <row r="279" spans="1:18" ht="79.5" customHeight="1" x14ac:dyDescent="0.35">
      <c r="A279" s="16" t="s">
        <v>983</v>
      </c>
      <c r="B279" s="16" t="s">
        <v>14</v>
      </c>
      <c r="C279" s="18" t="s">
        <v>56</v>
      </c>
      <c r="D279" s="34" t="s">
        <v>244</v>
      </c>
      <c r="E279" s="23" t="s">
        <v>884</v>
      </c>
      <c r="F279" s="20">
        <v>44956</v>
      </c>
      <c r="G279" s="22" t="s">
        <v>194</v>
      </c>
      <c r="H279" s="21" t="s">
        <v>885</v>
      </c>
      <c r="I279" s="22" t="s">
        <v>886</v>
      </c>
      <c r="J279" s="28">
        <v>6778538</v>
      </c>
      <c r="K279" s="29"/>
      <c r="L279" s="3">
        <f>+Tabla1[[#This Row],[VALOR INICIAL CONTRATO + IVA]]+Tabla1[[#This Row],[VALOR TOTAL ADICIONES + IVA]]</f>
        <v>6778538</v>
      </c>
      <c r="M279" s="10">
        <v>335</v>
      </c>
      <c r="N279" s="37"/>
      <c r="O279" s="20">
        <v>44956</v>
      </c>
      <c r="P279" s="20">
        <v>45291</v>
      </c>
      <c r="Q279" s="32"/>
      <c r="R279" s="27" t="s">
        <v>21</v>
      </c>
    </row>
    <row r="280" spans="1:18" ht="79.5" customHeight="1" x14ac:dyDescent="0.35">
      <c r="A280" s="16" t="s">
        <v>983</v>
      </c>
      <c r="B280" s="16" t="s">
        <v>14</v>
      </c>
      <c r="C280" s="5" t="s">
        <v>26</v>
      </c>
      <c r="D280" s="34" t="s">
        <v>244</v>
      </c>
      <c r="E280" s="23" t="s">
        <v>887</v>
      </c>
      <c r="F280" s="20">
        <v>44958</v>
      </c>
      <c r="G280" s="22" t="s">
        <v>194</v>
      </c>
      <c r="H280" s="21" t="s">
        <v>888</v>
      </c>
      <c r="I280" s="22" t="s">
        <v>889</v>
      </c>
      <c r="J280" s="28">
        <v>3917432</v>
      </c>
      <c r="K280" s="29"/>
      <c r="L280" s="3">
        <f>+Tabla1[[#This Row],[VALOR INICIAL CONTRATO + IVA]]+Tabla1[[#This Row],[VALOR TOTAL ADICIONES + IVA]]</f>
        <v>3917432</v>
      </c>
      <c r="M280" s="10">
        <v>333</v>
      </c>
      <c r="N280" s="37"/>
      <c r="O280" s="20">
        <v>44958</v>
      </c>
      <c r="P280" s="20">
        <v>45291</v>
      </c>
      <c r="Q280" s="32"/>
      <c r="R280" s="27" t="s">
        <v>21</v>
      </c>
    </row>
    <row r="281" spans="1:18" ht="79.5" customHeight="1" x14ac:dyDescent="0.35">
      <c r="A281" s="16" t="s">
        <v>983</v>
      </c>
      <c r="B281" s="16" t="s">
        <v>14</v>
      </c>
      <c r="C281" s="18" t="s">
        <v>876</v>
      </c>
      <c r="D281" s="34" t="s">
        <v>244</v>
      </c>
      <c r="E281" s="23" t="s">
        <v>890</v>
      </c>
      <c r="F281" s="20">
        <v>44957</v>
      </c>
      <c r="G281" s="22" t="s">
        <v>73</v>
      </c>
      <c r="H281" s="21" t="s">
        <v>891</v>
      </c>
      <c r="I281" s="22" t="s">
        <v>892</v>
      </c>
      <c r="J281" s="28">
        <v>22949300</v>
      </c>
      <c r="K281" s="29"/>
      <c r="L281" s="3">
        <f>+Tabla1[[#This Row],[VALOR INICIAL CONTRATO + IVA]]+Tabla1[[#This Row],[VALOR TOTAL ADICIONES + IVA]]</f>
        <v>22949300</v>
      </c>
      <c r="M281" s="10">
        <v>334</v>
      </c>
      <c r="N281" s="37"/>
      <c r="O281" s="20">
        <v>44957</v>
      </c>
      <c r="P281" s="20">
        <v>45291</v>
      </c>
      <c r="Q281" s="32"/>
      <c r="R281" s="27" t="s">
        <v>21</v>
      </c>
    </row>
    <row r="282" spans="1:18" ht="79.5" customHeight="1" x14ac:dyDescent="0.35">
      <c r="A282" s="16" t="s">
        <v>983</v>
      </c>
      <c r="B282" s="16" t="s">
        <v>14</v>
      </c>
      <c r="C282" s="18" t="s">
        <v>56</v>
      </c>
      <c r="D282" s="34" t="s">
        <v>244</v>
      </c>
      <c r="E282" s="23" t="s">
        <v>893</v>
      </c>
      <c r="F282" s="20">
        <v>44957</v>
      </c>
      <c r="G282" s="22" t="s">
        <v>18</v>
      </c>
      <c r="H282" s="21" t="s">
        <v>894</v>
      </c>
      <c r="I282" s="22" t="s">
        <v>895</v>
      </c>
      <c r="J282" s="28">
        <v>16763929</v>
      </c>
      <c r="K282" s="29"/>
      <c r="L282" s="3">
        <f>+Tabla1[[#This Row],[VALOR INICIAL CONTRATO + IVA]]+Tabla1[[#This Row],[VALOR TOTAL ADICIONES + IVA]]</f>
        <v>16763929</v>
      </c>
      <c r="M282" s="10">
        <v>334</v>
      </c>
      <c r="N282" s="37"/>
      <c r="O282" s="20">
        <v>44957</v>
      </c>
      <c r="P282" s="20">
        <v>45291</v>
      </c>
      <c r="Q282" s="32"/>
      <c r="R282" s="27" t="s">
        <v>21</v>
      </c>
    </row>
    <row r="283" spans="1:18" ht="79.5" customHeight="1" x14ac:dyDescent="0.35">
      <c r="A283" s="16" t="s">
        <v>983</v>
      </c>
      <c r="B283" s="16" t="s">
        <v>14</v>
      </c>
      <c r="C283" s="17" t="s">
        <v>22</v>
      </c>
      <c r="D283" s="34" t="s">
        <v>896</v>
      </c>
      <c r="E283" s="23" t="s">
        <v>897</v>
      </c>
      <c r="F283" s="20">
        <v>44958</v>
      </c>
      <c r="G283" s="22" t="s">
        <v>18</v>
      </c>
      <c r="H283" s="21" t="s">
        <v>898</v>
      </c>
      <c r="I283" s="22" t="s">
        <v>899</v>
      </c>
      <c r="J283" s="28">
        <v>1485000</v>
      </c>
      <c r="K283" s="29"/>
      <c r="L283" s="3">
        <f>+Tabla1[[#This Row],[VALOR INICIAL CONTRATO + IVA]]+Tabla1[[#This Row],[VALOR TOTAL ADICIONES + IVA]]</f>
        <v>1485000</v>
      </c>
      <c r="M283" s="10">
        <v>333</v>
      </c>
      <c r="N283" s="37"/>
      <c r="O283" s="20">
        <v>44958</v>
      </c>
      <c r="P283" s="20">
        <v>45291</v>
      </c>
      <c r="Q283" s="32"/>
      <c r="R283" s="27" t="s">
        <v>21</v>
      </c>
    </row>
    <row r="284" spans="1:18" ht="79.5" customHeight="1" x14ac:dyDescent="0.35">
      <c r="A284" s="16" t="s">
        <v>983</v>
      </c>
      <c r="B284" s="16" t="s">
        <v>14</v>
      </c>
      <c r="C284" s="18" t="s">
        <v>100</v>
      </c>
      <c r="D284" s="34" t="s">
        <v>244</v>
      </c>
      <c r="E284" s="23" t="s">
        <v>900</v>
      </c>
      <c r="F284" s="20">
        <v>44971</v>
      </c>
      <c r="G284" s="22" t="s">
        <v>18</v>
      </c>
      <c r="H284" s="21" t="s">
        <v>901</v>
      </c>
      <c r="I284" s="22" t="s">
        <v>902</v>
      </c>
      <c r="J284" s="28">
        <v>23666724</v>
      </c>
      <c r="K284" s="29"/>
      <c r="L284" s="3">
        <f>+Tabla1[[#This Row],[VALOR INICIAL CONTRATO + IVA]]+Tabla1[[#This Row],[VALOR TOTAL ADICIONES + IVA]]</f>
        <v>23666724</v>
      </c>
      <c r="M284" s="10">
        <v>321</v>
      </c>
      <c r="N284" s="37"/>
      <c r="O284" s="20">
        <v>44970</v>
      </c>
      <c r="P284" s="20">
        <v>45291</v>
      </c>
      <c r="Q284" s="32"/>
      <c r="R284" s="27" t="s">
        <v>21</v>
      </c>
    </row>
    <row r="285" spans="1:18" ht="79.5" customHeight="1" x14ac:dyDescent="0.35">
      <c r="A285" s="16" t="s">
        <v>983</v>
      </c>
      <c r="B285" s="16" t="s">
        <v>14</v>
      </c>
      <c r="C285" s="18" t="s">
        <v>42</v>
      </c>
      <c r="D285" s="34" t="s">
        <v>244</v>
      </c>
      <c r="E285" s="23" t="s">
        <v>903</v>
      </c>
      <c r="F285" s="20">
        <v>44980</v>
      </c>
      <c r="G285" s="22" t="s">
        <v>194</v>
      </c>
      <c r="H285" s="21" t="s">
        <v>904</v>
      </c>
      <c r="I285" s="22" t="s">
        <v>905</v>
      </c>
      <c r="J285" s="28">
        <v>4093600</v>
      </c>
      <c r="K285" s="29"/>
      <c r="L285" s="3">
        <f>+Tabla1[[#This Row],[VALOR INICIAL CONTRATO + IVA]]+Tabla1[[#This Row],[VALOR TOTAL ADICIONES + IVA]]</f>
        <v>4093600</v>
      </c>
      <c r="M285" s="10">
        <v>310</v>
      </c>
      <c r="N285" s="37"/>
      <c r="O285" s="20">
        <v>44981</v>
      </c>
      <c r="P285" s="20">
        <v>45291</v>
      </c>
      <c r="Q285" s="32"/>
      <c r="R285" s="27" t="s">
        <v>21</v>
      </c>
    </row>
    <row r="286" spans="1:18" ht="79.5" customHeight="1" x14ac:dyDescent="0.35">
      <c r="A286" s="16" t="s">
        <v>983</v>
      </c>
      <c r="B286" s="16" t="s">
        <v>14</v>
      </c>
      <c r="C286" s="18" t="s">
        <v>64</v>
      </c>
      <c r="D286" s="34" t="s">
        <v>896</v>
      </c>
      <c r="E286" s="23" t="s">
        <v>906</v>
      </c>
      <c r="F286" s="20">
        <v>44984</v>
      </c>
      <c r="G286" s="22" t="s">
        <v>194</v>
      </c>
      <c r="H286" s="21" t="s">
        <v>907</v>
      </c>
      <c r="I286" s="22" t="s">
        <v>908</v>
      </c>
      <c r="J286" s="28">
        <v>1400000</v>
      </c>
      <c r="K286" s="29"/>
      <c r="L286" s="3">
        <f>+Tabla1[[#This Row],[VALOR INICIAL CONTRATO + IVA]]+Tabla1[[#This Row],[VALOR TOTAL ADICIONES + IVA]]</f>
        <v>1400000</v>
      </c>
      <c r="M286" s="10">
        <v>307</v>
      </c>
      <c r="N286" s="37"/>
      <c r="O286" s="20">
        <v>44984</v>
      </c>
      <c r="P286" s="20">
        <v>45291</v>
      </c>
      <c r="Q286" s="32"/>
      <c r="R286" s="27" t="s">
        <v>21</v>
      </c>
    </row>
    <row r="287" spans="1:18" ht="79.5" customHeight="1" x14ac:dyDescent="0.35">
      <c r="A287" s="16" t="s">
        <v>983</v>
      </c>
      <c r="B287" s="16" t="s">
        <v>14</v>
      </c>
      <c r="C287" s="18" t="s">
        <v>42</v>
      </c>
      <c r="D287" s="34" t="s">
        <v>244</v>
      </c>
      <c r="E287" s="23" t="s">
        <v>909</v>
      </c>
      <c r="F287" s="20">
        <v>44985</v>
      </c>
      <c r="G287" s="22" t="s">
        <v>18</v>
      </c>
      <c r="H287" s="21" t="s">
        <v>910</v>
      </c>
      <c r="I287" s="22" t="s">
        <v>911</v>
      </c>
      <c r="J287" s="28">
        <v>4930567</v>
      </c>
      <c r="K287" s="29"/>
      <c r="L287" s="3">
        <f>+Tabla1[[#This Row],[VALOR INICIAL CONTRATO + IVA]]+Tabla1[[#This Row],[VALOR TOTAL ADICIONES + IVA]]</f>
        <v>4930567</v>
      </c>
      <c r="M287" s="10">
        <v>305</v>
      </c>
      <c r="N287" s="37"/>
      <c r="O287" s="20">
        <v>44986</v>
      </c>
      <c r="P287" s="20">
        <v>45291</v>
      </c>
      <c r="Q287" s="32"/>
      <c r="R287" s="27" t="s">
        <v>21</v>
      </c>
    </row>
    <row r="288" spans="1:18" ht="96" x14ac:dyDescent="0.35">
      <c r="A288" s="16" t="s">
        <v>983</v>
      </c>
      <c r="B288" s="16" t="s">
        <v>14</v>
      </c>
      <c r="C288" s="18" t="s">
        <v>912</v>
      </c>
      <c r="D288" s="34" t="s">
        <v>244</v>
      </c>
      <c r="E288" s="23" t="s">
        <v>913</v>
      </c>
      <c r="F288" s="20">
        <v>44986</v>
      </c>
      <c r="G288" s="22" t="s">
        <v>73</v>
      </c>
      <c r="H288" s="21" t="s">
        <v>914</v>
      </c>
      <c r="I288" s="22" t="s">
        <v>915</v>
      </c>
      <c r="J288" s="28">
        <v>26180000</v>
      </c>
      <c r="K288" s="29"/>
      <c r="L288" s="3">
        <f>+Tabla1[[#This Row],[VALOR INICIAL CONTRATO + IVA]]+Tabla1[[#This Row],[VALOR TOTAL ADICIONES + IVA]]</f>
        <v>26180000</v>
      </c>
      <c r="M288" s="10">
        <v>305</v>
      </c>
      <c r="N288" s="37"/>
      <c r="O288" s="20">
        <v>44986</v>
      </c>
      <c r="P288" s="20">
        <v>45291</v>
      </c>
      <c r="Q288" s="32"/>
      <c r="R288" s="27" t="s">
        <v>21</v>
      </c>
    </row>
    <row r="289" spans="1:18" ht="79.5" customHeight="1" x14ac:dyDescent="0.35">
      <c r="A289" s="16" t="s">
        <v>983</v>
      </c>
      <c r="B289" s="16" t="s">
        <v>14</v>
      </c>
      <c r="C289" s="18" t="s">
        <v>916</v>
      </c>
      <c r="D289" s="34" t="s">
        <v>896</v>
      </c>
      <c r="E289" s="23" t="s">
        <v>917</v>
      </c>
      <c r="F289" s="20">
        <v>44993</v>
      </c>
      <c r="G289" s="22" t="s">
        <v>73</v>
      </c>
      <c r="H289" s="21" t="s">
        <v>918</v>
      </c>
      <c r="I289" s="22" t="s">
        <v>919</v>
      </c>
      <c r="J289" s="28">
        <v>1160000</v>
      </c>
      <c r="K289" s="29"/>
      <c r="L289" s="3">
        <f>+Tabla1[[#This Row],[VALOR INICIAL CONTRATO + IVA]]+Tabla1[[#This Row],[VALOR TOTAL ADICIONES + IVA]]</f>
        <v>1160000</v>
      </c>
      <c r="M289" s="10">
        <v>298</v>
      </c>
      <c r="N289" s="37"/>
      <c r="O289" s="20">
        <v>44993</v>
      </c>
      <c r="P289" s="20">
        <v>45291</v>
      </c>
      <c r="Q289" s="32"/>
      <c r="R289" s="27" t="s">
        <v>21</v>
      </c>
    </row>
    <row r="290" spans="1:18" ht="79.5" customHeight="1" x14ac:dyDescent="0.35">
      <c r="A290" s="16" t="s">
        <v>983</v>
      </c>
      <c r="B290" s="16" t="s">
        <v>14</v>
      </c>
      <c r="C290" s="18" t="s">
        <v>46</v>
      </c>
      <c r="D290" s="34" t="s">
        <v>244</v>
      </c>
      <c r="E290" s="23" t="s">
        <v>920</v>
      </c>
      <c r="F290" s="20">
        <v>44999</v>
      </c>
      <c r="G290" s="22" t="s">
        <v>194</v>
      </c>
      <c r="H290" s="21" t="s">
        <v>921</v>
      </c>
      <c r="I290" s="22" t="s">
        <v>922</v>
      </c>
      <c r="J290" s="28">
        <v>8320480</v>
      </c>
      <c r="K290" s="29"/>
      <c r="L290" s="3">
        <f>+Tabla1[[#This Row],[VALOR INICIAL CONTRATO + IVA]]+Tabla1[[#This Row],[VALOR TOTAL ADICIONES + IVA]]</f>
        <v>8320480</v>
      </c>
      <c r="M290" s="10">
        <v>258</v>
      </c>
      <c r="N290" s="37"/>
      <c r="O290" s="20">
        <v>45033</v>
      </c>
      <c r="P290" s="20">
        <v>45291</v>
      </c>
      <c r="Q290" s="32"/>
      <c r="R290" s="27" t="s">
        <v>21</v>
      </c>
    </row>
    <row r="291" spans="1:18" ht="79.5" customHeight="1" x14ac:dyDescent="0.35">
      <c r="A291" s="16" t="s">
        <v>983</v>
      </c>
      <c r="B291" s="16" t="s">
        <v>14</v>
      </c>
      <c r="C291" s="18" t="s">
        <v>88</v>
      </c>
      <c r="D291" s="34" t="s">
        <v>244</v>
      </c>
      <c r="E291" s="23" t="s">
        <v>923</v>
      </c>
      <c r="F291" s="20">
        <v>45000</v>
      </c>
      <c r="G291" s="22" t="s">
        <v>194</v>
      </c>
      <c r="H291" s="21" t="s">
        <v>924</v>
      </c>
      <c r="I291" s="22" t="s">
        <v>925</v>
      </c>
      <c r="J291" s="28">
        <v>10118570</v>
      </c>
      <c r="K291" s="29"/>
      <c r="L291" s="3">
        <f>+Tabla1[[#This Row],[VALOR INICIAL CONTRATO + IVA]]+Tabla1[[#This Row],[VALOR TOTAL ADICIONES + IVA]]</f>
        <v>10118570</v>
      </c>
      <c r="M291" s="10">
        <v>291</v>
      </c>
      <c r="N291" s="37"/>
      <c r="O291" s="20">
        <v>45000</v>
      </c>
      <c r="P291" s="20">
        <v>45291</v>
      </c>
      <c r="Q291" s="32"/>
      <c r="R291" s="27" t="s">
        <v>21</v>
      </c>
    </row>
    <row r="292" spans="1:18" ht="79.5" customHeight="1" x14ac:dyDescent="0.35">
      <c r="A292" s="16" t="s">
        <v>983</v>
      </c>
      <c r="B292" s="16" t="s">
        <v>14</v>
      </c>
      <c r="C292" s="18" t="s">
        <v>38</v>
      </c>
      <c r="D292" s="34" t="s">
        <v>896</v>
      </c>
      <c r="E292" s="23" t="s">
        <v>926</v>
      </c>
      <c r="F292" s="20">
        <v>45028</v>
      </c>
      <c r="G292" s="22" t="s">
        <v>73</v>
      </c>
      <c r="H292" s="21" t="s">
        <v>927</v>
      </c>
      <c r="I292" s="22" t="s">
        <v>928</v>
      </c>
      <c r="J292" s="28">
        <v>1326850</v>
      </c>
      <c r="K292" s="29"/>
      <c r="L292" s="3">
        <f>+Tabla1[[#This Row],[VALOR INICIAL CONTRATO + IVA]]+Tabla1[[#This Row],[VALOR TOTAL ADICIONES + IVA]]</f>
        <v>1326850</v>
      </c>
      <c r="M292" s="10">
        <v>264</v>
      </c>
      <c r="N292" s="37"/>
      <c r="O292" s="20">
        <v>45028</v>
      </c>
      <c r="P292" s="20">
        <v>45292</v>
      </c>
      <c r="Q292" s="32"/>
      <c r="R292" s="27" t="s">
        <v>21</v>
      </c>
    </row>
    <row r="293" spans="1:18" ht="79.5" customHeight="1" x14ac:dyDescent="0.35">
      <c r="A293" s="16" t="s">
        <v>983</v>
      </c>
      <c r="B293" s="16" t="s">
        <v>14</v>
      </c>
      <c r="C293" s="18" t="s">
        <v>38</v>
      </c>
      <c r="D293" s="34" t="s">
        <v>244</v>
      </c>
      <c r="E293" s="23" t="s">
        <v>929</v>
      </c>
      <c r="F293" s="20">
        <v>45028</v>
      </c>
      <c r="G293" s="22" t="s">
        <v>73</v>
      </c>
      <c r="H293" s="21" t="s">
        <v>930</v>
      </c>
      <c r="I293" s="22" t="s">
        <v>931</v>
      </c>
      <c r="J293" s="28">
        <v>7400000</v>
      </c>
      <c r="K293" s="29"/>
      <c r="L293" s="3">
        <f>+Tabla1[[#This Row],[VALOR INICIAL CONTRATO + IVA]]+Tabla1[[#This Row],[VALOR TOTAL ADICIONES + IVA]]</f>
        <v>7400000</v>
      </c>
      <c r="M293" s="10">
        <v>264</v>
      </c>
      <c r="N293" s="37"/>
      <c r="O293" s="20">
        <v>45028</v>
      </c>
      <c r="P293" s="20">
        <v>45292</v>
      </c>
      <c r="Q293" s="32"/>
      <c r="R293" s="27" t="s">
        <v>21</v>
      </c>
    </row>
    <row r="294" spans="1:18" ht="79.5" customHeight="1" x14ac:dyDescent="0.35">
      <c r="A294" s="16" t="s">
        <v>983</v>
      </c>
      <c r="B294" s="16" t="s">
        <v>14</v>
      </c>
      <c r="C294" s="18" t="s">
        <v>932</v>
      </c>
      <c r="D294" s="34" t="s">
        <v>244</v>
      </c>
      <c r="E294" s="23" t="s">
        <v>933</v>
      </c>
      <c r="F294" s="20">
        <v>45030</v>
      </c>
      <c r="G294" s="22" t="s">
        <v>194</v>
      </c>
      <c r="H294" s="21" t="s">
        <v>934</v>
      </c>
      <c r="I294" s="22" t="s">
        <v>935</v>
      </c>
      <c r="J294" s="28">
        <v>4255630</v>
      </c>
      <c r="K294" s="29"/>
      <c r="L294" s="3">
        <f>+Tabla1[[#This Row],[VALOR INICIAL CONTRATO + IVA]]+Tabla1[[#This Row],[VALOR TOTAL ADICIONES + IVA]]</f>
        <v>4255630</v>
      </c>
      <c r="M294" s="10">
        <v>261</v>
      </c>
      <c r="N294" s="37"/>
      <c r="O294" s="20">
        <v>45030</v>
      </c>
      <c r="P294" s="20">
        <v>45291</v>
      </c>
      <c r="Q294" s="32"/>
      <c r="R294" s="27" t="s">
        <v>21</v>
      </c>
    </row>
    <row r="295" spans="1:18" ht="79.5" customHeight="1" x14ac:dyDescent="0.35">
      <c r="A295" s="16" t="s">
        <v>983</v>
      </c>
      <c r="B295" s="16" t="s">
        <v>14</v>
      </c>
      <c r="C295" s="18" t="s">
        <v>92</v>
      </c>
      <c r="D295" s="34" t="s">
        <v>244</v>
      </c>
      <c r="E295" s="23" t="s">
        <v>936</v>
      </c>
      <c r="F295" s="20">
        <v>45041</v>
      </c>
      <c r="G295" s="22" t="s">
        <v>194</v>
      </c>
      <c r="H295" s="21" t="s">
        <v>937</v>
      </c>
      <c r="I295" s="22" t="s">
        <v>938</v>
      </c>
      <c r="J295" s="28">
        <v>3678885</v>
      </c>
      <c r="K295" s="29"/>
      <c r="L295" s="3">
        <f>+Tabla1[[#This Row],[VALOR INICIAL CONTRATO + IVA]]+Tabla1[[#This Row],[VALOR TOTAL ADICIONES + IVA]]</f>
        <v>3678885</v>
      </c>
      <c r="M295" s="10">
        <v>244</v>
      </c>
      <c r="N295" s="37"/>
      <c r="O295" s="20">
        <v>45047</v>
      </c>
      <c r="P295" s="20">
        <v>45291</v>
      </c>
      <c r="Q295" s="32"/>
      <c r="R295" s="27" t="s">
        <v>21</v>
      </c>
    </row>
    <row r="296" spans="1:18" ht="79.5" customHeight="1" x14ac:dyDescent="0.35">
      <c r="A296" s="16" t="s">
        <v>983</v>
      </c>
      <c r="B296" s="16" t="s">
        <v>14</v>
      </c>
      <c r="C296" s="18" t="s">
        <v>939</v>
      </c>
      <c r="D296" s="34" t="s">
        <v>244</v>
      </c>
      <c r="E296" s="23" t="s">
        <v>940</v>
      </c>
      <c r="F296" s="20">
        <v>45016</v>
      </c>
      <c r="G296" s="22" t="s">
        <v>73</v>
      </c>
      <c r="H296" s="21" t="s">
        <v>941</v>
      </c>
      <c r="I296" s="22" t="s">
        <v>942</v>
      </c>
      <c r="J296" s="28">
        <v>6500000</v>
      </c>
      <c r="K296" s="29"/>
      <c r="L296" s="3">
        <f>+Tabla1[[#This Row],[VALOR INICIAL CONTRATO + IVA]]+Tabla1[[#This Row],[VALOR TOTAL ADICIONES + IVA]]</f>
        <v>6500000</v>
      </c>
      <c r="M296" s="10">
        <v>272</v>
      </c>
      <c r="N296" s="37"/>
      <c r="O296" s="20">
        <v>45019</v>
      </c>
      <c r="P296" s="20">
        <v>45291</v>
      </c>
      <c r="Q296" s="32"/>
      <c r="R296" s="27" t="s">
        <v>21</v>
      </c>
    </row>
    <row r="297" spans="1:18" ht="79.5" customHeight="1" x14ac:dyDescent="0.35">
      <c r="A297" s="16" t="s">
        <v>983</v>
      </c>
      <c r="B297" s="16" t="s">
        <v>14</v>
      </c>
      <c r="C297" s="18" t="s">
        <v>52</v>
      </c>
      <c r="D297" s="34" t="s">
        <v>244</v>
      </c>
      <c r="E297" s="23" t="s">
        <v>943</v>
      </c>
      <c r="F297" s="20">
        <v>45055</v>
      </c>
      <c r="G297" s="22" t="s">
        <v>73</v>
      </c>
      <c r="H297" s="21" t="s">
        <v>944</v>
      </c>
      <c r="I297" s="22" t="s">
        <v>945</v>
      </c>
      <c r="J297" s="28">
        <v>10000000</v>
      </c>
      <c r="K297" s="29">
        <v>6895000</v>
      </c>
      <c r="L297" s="3">
        <f>+Tabla1[[#This Row],[VALOR INICIAL CONTRATO + IVA]]+Tabla1[[#This Row],[VALOR TOTAL ADICIONES + IVA]]</f>
        <v>16895000</v>
      </c>
      <c r="M297" s="10">
        <v>236</v>
      </c>
      <c r="N297" s="37"/>
      <c r="O297" s="20">
        <v>45055</v>
      </c>
      <c r="P297" s="20">
        <v>45291</v>
      </c>
      <c r="Q297" s="32"/>
      <c r="R297" s="27" t="s">
        <v>21</v>
      </c>
    </row>
    <row r="298" spans="1:18" ht="79.5" customHeight="1" x14ac:dyDescent="0.35">
      <c r="A298" s="16" t="s">
        <v>983</v>
      </c>
      <c r="B298" s="16" t="s">
        <v>14</v>
      </c>
      <c r="C298" s="17" t="s">
        <v>52</v>
      </c>
      <c r="D298" s="34" t="s">
        <v>244</v>
      </c>
      <c r="E298" s="23" t="s">
        <v>946</v>
      </c>
      <c r="F298" s="20">
        <v>45055</v>
      </c>
      <c r="G298" s="22" t="s">
        <v>194</v>
      </c>
      <c r="H298" s="26" t="s">
        <v>947</v>
      </c>
      <c r="I298" s="16" t="s">
        <v>948</v>
      </c>
      <c r="J298" s="7">
        <v>5496429</v>
      </c>
      <c r="K298" s="29"/>
      <c r="L298" s="3">
        <f>+Tabla1[[#This Row],[VALOR INICIAL CONTRATO + IVA]]+Tabla1[[#This Row],[VALOR TOTAL ADICIONES + IVA]]</f>
        <v>5496429</v>
      </c>
      <c r="M298" s="10">
        <v>236</v>
      </c>
      <c r="N298" s="37"/>
      <c r="O298" s="20">
        <v>45055</v>
      </c>
      <c r="P298" s="20">
        <v>45291</v>
      </c>
      <c r="Q298" s="32"/>
      <c r="R298" s="27" t="s">
        <v>21</v>
      </c>
    </row>
    <row r="299" spans="1:18" ht="79.5" customHeight="1" x14ac:dyDescent="0.35">
      <c r="A299" s="16" t="s">
        <v>983</v>
      </c>
      <c r="B299" s="16" t="s">
        <v>14</v>
      </c>
      <c r="C299" s="17" t="s">
        <v>100</v>
      </c>
      <c r="D299" s="34" t="s">
        <v>244</v>
      </c>
      <c r="E299" s="23" t="s">
        <v>949</v>
      </c>
      <c r="F299" s="20">
        <v>45103</v>
      </c>
      <c r="G299" s="22" t="s">
        <v>194</v>
      </c>
      <c r="H299" s="26" t="s">
        <v>950</v>
      </c>
      <c r="I299" s="16" t="s">
        <v>951</v>
      </c>
      <c r="J299" s="7">
        <v>4105500</v>
      </c>
      <c r="K299" s="29"/>
      <c r="L299" s="3">
        <f>+Tabla1[[#This Row],[VALOR INICIAL CONTRATO + IVA]]+Tabla1[[#This Row],[VALOR TOTAL ADICIONES + IVA]]</f>
        <v>4105500</v>
      </c>
      <c r="M299" s="10">
        <v>188</v>
      </c>
      <c r="N299" s="37"/>
      <c r="O299" s="20">
        <v>45103</v>
      </c>
      <c r="P299" s="20">
        <v>45291</v>
      </c>
      <c r="Q299" s="32"/>
      <c r="R299" s="27" t="s">
        <v>21</v>
      </c>
    </row>
    <row r="300" spans="1:18" ht="79.5" customHeight="1" x14ac:dyDescent="0.35">
      <c r="A300" s="16" t="s">
        <v>983</v>
      </c>
      <c r="B300" s="16" t="s">
        <v>14</v>
      </c>
      <c r="C300" s="17" t="s">
        <v>939</v>
      </c>
      <c r="D300" s="34" t="s">
        <v>896</v>
      </c>
      <c r="E300" s="23" t="s">
        <v>952</v>
      </c>
      <c r="F300" s="20">
        <v>45103</v>
      </c>
      <c r="G300" s="22" t="s">
        <v>194</v>
      </c>
      <c r="H300" s="26" t="s">
        <v>953</v>
      </c>
      <c r="I300" s="16" t="s">
        <v>954</v>
      </c>
      <c r="J300" s="7">
        <v>1650000</v>
      </c>
      <c r="K300" s="29"/>
      <c r="L300" s="3">
        <f>+Tabla1[[#This Row],[VALOR INICIAL CONTRATO + IVA]]+Tabla1[[#This Row],[VALOR TOTAL ADICIONES + IVA]]</f>
        <v>1650000</v>
      </c>
      <c r="M300" s="10">
        <v>184</v>
      </c>
      <c r="N300" s="37"/>
      <c r="O300" s="20">
        <v>45107</v>
      </c>
      <c r="P300" s="20">
        <v>45291</v>
      </c>
      <c r="Q300" s="32"/>
      <c r="R300" s="27" t="s">
        <v>21</v>
      </c>
    </row>
    <row r="301" spans="1:18" ht="79.5" customHeight="1" x14ac:dyDescent="0.35">
      <c r="A301" s="16" t="s">
        <v>983</v>
      </c>
      <c r="B301" s="16" t="s">
        <v>14</v>
      </c>
      <c r="C301" s="5" t="s">
        <v>26</v>
      </c>
      <c r="D301" s="34" t="s">
        <v>244</v>
      </c>
      <c r="E301" s="23" t="s">
        <v>955</v>
      </c>
      <c r="F301" s="20">
        <v>45138</v>
      </c>
      <c r="G301" s="22" t="s">
        <v>73</v>
      </c>
      <c r="H301" s="26" t="s">
        <v>956</v>
      </c>
      <c r="I301" s="16" t="s">
        <v>945</v>
      </c>
      <c r="J301" s="7">
        <v>5000000</v>
      </c>
      <c r="K301" s="29"/>
      <c r="L301" s="3">
        <f>+Tabla1[[#This Row],[VALOR INICIAL CONTRATO + IVA]]+Tabla1[[#This Row],[VALOR TOTAL ADICIONES + IVA]]</f>
        <v>5000000</v>
      </c>
      <c r="M301" s="10">
        <v>153</v>
      </c>
      <c r="N301" s="37"/>
      <c r="O301" s="20">
        <v>45138</v>
      </c>
      <c r="P301" s="20">
        <v>45291</v>
      </c>
      <c r="Q301" s="32"/>
      <c r="R301" s="27" t="s">
        <v>21</v>
      </c>
    </row>
    <row r="302" spans="1:18" ht="79.5" customHeight="1" x14ac:dyDescent="0.35">
      <c r="A302" s="16" t="s">
        <v>983</v>
      </c>
      <c r="B302" s="16" t="s">
        <v>14</v>
      </c>
      <c r="C302" s="17" t="s">
        <v>96</v>
      </c>
      <c r="D302" s="34" t="s">
        <v>896</v>
      </c>
      <c r="E302" s="23" t="s">
        <v>957</v>
      </c>
      <c r="F302" s="20">
        <v>45181</v>
      </c>
      <c r="G302" s="22" t="s">
        <v>194</v>
      </c>
      <c r="H302" s="26" t="s">
        <v>958</v>
      </c>
      <c r="I302" s="16" t="s">
        <v>959</v>
      </c>
      <c r="J302" s="7">
        <v>1444208</v>
      </c>
      <c r="K302" s="29"/>
      <c r="L302" s="3">
        <f>+Tabla1[[#This Row],[VALOR INICIAL CONTRATO + IVA]]+Tabla1[[#This Row],[VALOR TOTAL ADICIONES + IVA]]</f>
        <v>1444208</v>
      </c>
      <c r="M302" s="10">
        <v>122</v>
      </c>
      <c r="N302" s="37"/>
      <c r="O302" s="20">
        <v>45182</v>
      </c>
      <c r="P302" s="20">
        <v>45304</v>
      </c>
      <c r="Q302" s="32"/>
      <c r="R302" s="27" t="s">
        <v>21</v>
      </c>
    </row>
    <row r="303" spans="1:18" ht="79.5" customHeight="1" x14ac:dyDescent="0.35">
      <c r="A303" s="16" t="s">
        <v>983</v>
      </c>
      <c r="B303" s="16" t="s">
        <v>14</v>
      </c>
      <c r="C303" s="5" t="s">
        <v>26</v>
      </c>
      <c r="D303" s="34" t="s">
        <v>244</v>
      </c>
      <c r="E303" s="23" t="s">
        <v>960</v>
      </c>
      <c r="F303" s="20">
        <v>45190</v>
      </c>
      <c r="G303" s="22" t="s">
        <v>73</v>
      </c>
      <c r="H303" s="26" t="s">
        <v>961</v>
      </c>
      <c r="I303" s="16" t="s">
        <v>962</v>
      </c>
      <c r="J303" s="7">
        <v>3944452</v>
      </c>
      <c r="K303" s="29"/>
      <c r="L303" s="3">
        <f>+Tabla1[[#This Row],[VALOR INICIAL CONTRATO + IVA]]+Tabla1[[#This Row],[VALOR TOTAL ADICIONES + IVA]]</f>
        <v>3944452</v>
      </c>
      <c r="M303" s="10">
        <v>121</v>
      </c>
      <c r="N303" s="37"/>
      <c r="O303" s="20">
        <v>45170</v>
      </c>
      <c r="P303" s="20">
        <v>45291</v>
      </c>
      <c r="Q303" s="32"/>
      <c r="R303" s="27" t="s">
        <v>21</v>
      </c>
    </row>
    <row r="304" spans="1:18" ht="79.5" customHeight="1" x14ac:dyDescent="0.35">
      <c r="A304" s="16" t="s">
        <v>983</v>
      </c>
      <c r="B304" s="16" t="s">
        <v>14</v>
      </c>
      <c r="C304" s="17" t="s">
        <v>52</v>
      </c>
      <c r="D304" s="34" t="s">
        <v>244</v>
      </c>
      <c r="E304" s="23" t="s">
        <v>963</v>
      </c>
      <c r="F304" s="20">
        <v>45201</v>
      </c>
      <c r="G304" s="22" t="s">
        <v>194</v>
      </c>
      <c r="H304" s="26" t="s">
        <v>991</v>
      </c>
      <c r="I304" s="16" t="s">
        <v>964</v>
      </c>
      <c r="J304" s="7">
        <v>3162106</v>
      </c>
      <c r="K304" s="29"/>
      <c r="L304" s="3">
        <f>+Tabla1[[#This Row],[VALOR INICIAL CONTRATO + IVA]]+Tabla1[[#This Row],[VALOR TOTAL ADICIONES + IVA]]</f>
        <v>3162106</v>
      </c>
      <c r="M304" s="10">
        <v>90</v>
      </c>
      <c r="N304" s="37"/>
      <c r="O304" s="20">
        <v>45201</v>
      </c>
      <c r="P304" s="20">
        <v>45291</v>
      </c>
      <c r="Q304" s="32"/>
      <c r="R304" s="27" t="s">
        <v>21</v>
      </c>
    </row>
    <row r="305" spans="1:18" ht="79.5" customHeight="1" x14ac:dyDescent="0.35">
      <c r="A305" s="16" t="s">
        <v>983</v>
      </c>
      <c r="B305" s="16" t="s">
        <v>14</v>
      </c>
      <c r="C305" s="18" t="s">
        <v>38</v>
      </c>
      <c r="D305" s="34" t="s">
        <v>244</v>
      </c>
      <c r="E305" s="23" t="s">
        <v>965</v>
      </c>
      <c r="F305" s="20">
        <v>45245</v>
      </c>
      <c r="G305" s="22" t="s">
        <v>194</v>
      </c>
      <c r="H305" s="26" t="s">
        <v>966</v>
      </c>
      <c r="I305" s="16" t="s">
        <v>967</v>
      </c>
      <c r="J305" s="7">
        <v>1920000</v>
      </c>
      <c r="K305" s="29"/>
      <c r="L305" s="3">
        <f>+Tabla1[[#This Row],[VALOR INICIAL CONTRATO + IVA]]+Tabla1[[#This Row],[VALOR TOTAL ADICIONES + IVA]]</f>
        <v>1920000</v>
      </c>
      <c r="M305" s="10">
        <v>46</v>
      </c>
      <c r="N305" s="37"/>
      <c r="O305" s="20">
        <v>45245</v>
      </c>
      <c r="P305" s="20">
        <v>45291</v>
      </c>
      <c r="Q305" s="32"/>
      <c r="R305" s="27" t="s">
        <v>21</v>
      </c>
    </row>
    <row r="306" spans="1:18" ht="84" x14ac:dyDescent="0.35">
      <c r="A306" s="16" t="s">
        <v>983</v>
      </c>
      <c r="B306" s="16" t="s">
        <v>14</v>
      </c>
      <c r="C306" s="50" t="s">
        <v>973</v>
      </c>
      <c r="D306" s="34" t="s">
        <v>244</v>
      </c>
      <c r="E306" s="23" t="s">
        <v>968</v>
      </c>
      <c r="F306" s="20">
        <v>45261</v>
      </c>
      <c r="G306" s="22" t="s">
        <v>194</v>
      </c>
      <c r="H306" s="26" t="s">
        <v>969</v>
      </c>
      <c r="I306" s="30" t="s">
        <v>970</v>
      </c>
      <c r="J306" s="7">
        <v>9463900</v>
      </c>
      <c r="K306" s="29"/>
      <c r="L306" s="3">
        <f>+Tabla1[[#This Row],[VALOR INICIAL CONTRATO + IVA]]+Tabla1[[#This Row],[VALOR TOTAL ADICIONES + IVA]]</f>
        <v>9463900</v>
      </c>
      <c r="M306" s="10">
        <v>30</v>
      </c>
      <c r="N306" s="37"/>
      <c r="O306" s="20">
        <v>45261</v>
      </c>
      <c r="P306" s="20">
        <v>45291</v>
      </c>
      <c r="Q306" s="32"/>
      <c r="R306" s="38" t="s">
        <v>21</v>
      </c>
    </row>
    <row r="307" spans="1:18" ht="79.5" customHeight="1" x14ac:dyDescent="0.35">
      <c r="A307" s="16" t="s">
        <v>983</v>
      </c>
      <c r="B307" s="16" t="s">
        <v>14</v>
      </c>
      <c r="C307" s="50" t="s">
        <v>973</v>
      </c>
      <c r="D307" s="34" t="s">
        <v>244</v>
      </c>
      <c r="E307" s="23" t="s">
        <v>971</v>
      </c>
      <c r="F307" s="20">
        <v>45261</v>
      </c>
      <c r="G307" s="22" t="s">
        <v>194</v>
      </c>
      <c r="H307" s="26" t="s">
        <v>990</v>
      </c>
      <c r="I307" s="30" t="s">
        <v>972</v>
      </c>
      <c r="J307" s="7">
        <v>17130050</v>
      </c>
      <c r="K307" s="29"/>
      <c r="L307" s="3">
        <f>+Tabla1[[#This Row],[VALOR INICIAL CONTRATO + IVA]]+Tabla1[[#This Row],[VALOR TOTAL ADICIONES + IVA]]</f>
        <v>17130050</v>
      </c>
      <c r="M307" s="10">
        <v>30</v>
      </c>
      <c r="N307" s="37"/>
      <c r="O307" s="20">
        <v>45261</v>
      </c>
      <c r="P307" s="20">
        <v>45291</v>
      </c>
      <c r="Q307" s="32"/>
      <c r="R307" s="38" t="s">
        <v>21</v>
      </c>
    </row>
    <row r="308" spans="1:18" ht="79.5" customHeight="1" x14ac:dyDescent="0.35">
      <c r="A308" s="51" t="s">
        <v>983</v>
      </c>
      <c r="B308" s="51" t="s">
        <v>14</v>
      </c>
      <c r="C308" s="50" t="s">
        <v>973</v>
      </c>
      <c r="D308" s="52" t="s">
        <v>244</v>
      </c>
      <c r="E308" s="53" t="s">
        <v>974</v>
      </c>
      <c r="F308" s="54">
        <v>45282</v>
      </c>
      <c r="G308" s="55" t="s">
        <v>18</v>
      </c>
      <c r="H308" s="56" t="s">
        <v>975</v>
      </c>
      <c r="I308" s="57" t="s">
        <v>976</v>
      </c>
      <c r="J308" s="13">
        <v>19992000</v>
      </c>
      <c r="K308" s="58"/>
      <c r="L308" s="3">
        <f>+Tabla1[[#This Row],[VALOR INICIAL CONTRATO + IVA]]+Tabla1[[#This Row],[VALOR TOTAL ADICIONES + IVA]]</f>
        <v>19992000</v>
      </c>
      <c r="M308" s="11">
        <v>365</v>
      </c>
      <c r="N308" s="59"/>
      <c r="O308" s="54">
        <v>45292</v>
      </c>
      <c r="P308" s="54">
        <v>45657</v>
      </c>
      <c r="Q308" s="60"/>
      <c r="R308" s="61" t="s">
        <v>21</v>
      </c>
    </row>
    <row r="309" spans="1:18" ht="21" customHeight="1" x14ac:dyDescent="0.35">
      <c r="A309" s="62"/>
      <c r="B309" s="62"/>
      <c r="C309" s="63">
        <f>SUBTOTAL(103,Tabla1[ÁREA QUE CONTRATA])</f>
        <v>306</v>
      </c>
      <c r="D309" s="64"/>
      <c r="E309" s="63">
        <f>SUBTOTAL(103,Tabla1[N° CONTRATO])</f>
        <v>306</v>
      </c>
      <c r="F309" s="65"/>
      <c r="G309" s="66">
        <f>SUBTOTAL(103,Tabla1[CLASE DE CONTRATO])</f>
        <v>306</v>
      </c>
      <c r="H309" s="67"/>
      <c r="I309" s="68">
        <f>SUBTOTAL(103,Tabla1[NOMBRE / RAZÓN SOCIAL DEL CONTRATISTA])</f>
        <v>306</v>
      </c>
      <c r="J309" s="69">
        <f>SUBTOTAL(109,Tabla1[VALOR INICIAL CONTRATO + IVA])</f>
        <v>345622381766.96997</v>
      </c>
      <c r="K309" s="70">
        <f>SUBTOTAL(109,Tabla1[VALOR TOTAL ADICIONES + IVA])</f>
        <v>52657365754.610001</v>
      </c>
      <c r="L309" s="70">
        <f>SUBTOTAL(109,Tabla1[VALOR TOTAL DEL CONTRATO CON IVA (VALOR INICIAL + ADICIONES) ])</f>
        <v>398279747521.58002</v>
      </c>
      <c r="M309" s="66"/>
      <c r="N309" s="62"/>
      <c r="O309" s="62"/>
      <c r="P309" s="62"/>
      <c r="Q309" s="71"/>
      <c r="R309" s="62">
        <f>SUBTOTAL(103,Tabla1[ESTADO DEL CONTRATO 
A 31 DICIEMBRE 2023])</f>
        <v>305</v>
      </c>
    </row>
  </sheetData>
  <sheetProtection algorithmName="SHA-512" hashValue="QpCSNfgss4pY0ViDquRRNkiKYGhr24tNdJpF6EWTtA0axdsOjdk+AW8sdtHtXIJ0zN++k6M8evfEpE3XLvvWZg==" saltValue="Eighrv9oH7b7sYfVFgiD0g==" spinCount="100000" sheet="1" objects="1" scenarios="1" autoFilter="0"/>
  <protectedRanges>
    <protectedRange sqref="C29" name="Rango1_2_6"/>
    <protectedRange sqref="C21" name="Rango1_2_7"/>
    <protectedRange sqref="C19" name="Rango1_2_8"/>
    <protectedRange sqref="C18" name="Rango1_2_9"/>
    <protectedRange sqref="C17" name="Rango1_2_10"/>
    <protectedRange sqref="C7" name="Rango1_2_11"/>
    <protectedRange sqref="C6" name="Rango1_2_12"/>
    <protectedRange sqref="K31 C31:J31 M31:Q31" name="Rango1_2_1"/>
    <protectedRange sqref="K32 D32:J32 M32:Q32" name="Rango1_2_2"/>
    <protectedRange sqref="K33 D33:J33 M33:Q33" name="Rango1_2_3"/>
    <protectedRange sqref="E34:H34 C35:H35 I34:J35 K34:K35 M34:Q35" name="Rango1_2_4"/>
    <protectedRange sqref="C34" name="Rango1_2_2_1"/>
    <protectedRange sqref="K36:K37 I36:J37 D36:H36 C37:H37 M36:Q37" name="Rango1_2_13"/>
    <protectedRange sqref="K38:K39 I38:J39 D38:H38 C39:H39 M38:Q39" name="Rango1_2_14"/>
    <protectedRange sqref="C40:H40 I40:K41 D41:H41 M40:Q41" name="Rango1_2_15"/>
    <protectedRange sqref="K42 D42:J42 M42:Q42" name="Rango1_2_16"/>
    <protectedRange sqref="K43:K46 I43:I46 J43 D44:H46 J44:J46 C43:H43 M43:Q46" name="Rango1_2_17"/>
    <protectedRange sqref="C46" name="Rango1_2_3_1"/>
    <protectedRange sqref="K47:K48 D47:J48 M47:Q48" name="Rango1_2_18"/>
    <protectedRange sqref="K49 D49:J49 M49:Q49" name="Rango1_2_19"/>
    <protectedRange sqref="C50 D51:H51 E50:H50 I50:J51 K50:K51 M50:Q51" name="Rango1_2_20"/>
    <protectedRange sqref="D53:H53 E52:H52 E54:H54 I52:J54 K52:K54 M52:Q54" name="Rango1_2_21"/>
    <protectedRange sqref="C61 E61:H62 E56:H57 D63:H63 K55:K63 I55:J63 D58:H60 D55:H55 M55:Q63" name="Rango1_2_22"/>
    <protectedRange sqref="C60" name="Rango1_2_4_1"/>
    <protectedRange sqref="G64" name="Rango1_4"/>
    <protectedRange sqref="C66:F66 K66 H66:J66 M66:Q66" name="Rango1_2_23"/>
    <protectedRange sqref="G66" name="Rango1_5"/>
    <protectedRange sqref="C67:F67 K67 H67:J67 M67:Q67" name="Rango1_2_24"/>
    <protectedRange sqref="G67" name="Rango1_6"/>
    <protectedRange sqref="C68:F68 K68 I68 J68 H68 M68:Q68" name="Rango1_2_25"/>
    <protectedRange sqref="G68" name="Rango1_7"/>
    <protectedRange sqref="C69:F69 K69 H69:J69 M69:Q69" name="Rango1_2_26"/>
    <protectedRange sqref="G69" name="Rango1_8"/>
    <protectedRange sqref="C70:E72 F70 F72 I70:K72 H72 H70 F71:H71 M70:Q72" name="Rango1_2_27"/>
    <protectedRange sqref="G70 G72" name="Rango1_9"/>
    <protectedRange sqref="C73:F73 K73 I73 J73 H73 M73:Q73" name="Rango1_2_28"/>
    <protectedRange sqref="G73" name="Rango1_10"/>
    <protectedRange sqref="C74:F74 K74 H74:J74 M74:Q74" name="Rango1_2_29"/>
    <protectedRange sqref="G74" name="Rango1_11"/>
    <protectedRange sqref="C75:F75 K75 H75:J75 M75:Q75" name="Rango1_2_30"/>
    <protectedRange sqref="G75" name="Rango1_12"/>
    <protectedRange sqref="K76 I76 J76 C76:H76 M76:Q76" name="Rango1_2_31"/>
    <protectedRange sqref="C77:F77 K77 H77:J77 M77:Q77" name="Rango1_2_32"/>
    <protectedRange sqref="G77" name="Rango1_13"/>
    <protectedRange sqref="C78:F78 K78 M78:Q78 C41 H78:J78" name="Rango1_2_33"/>
    <protectedRange sqref="G78" name="Rango1_14"/>
    <protectedRange sqref="C79:F79 K79 H79:J79 C62 M79:Q79" name="Rango1_2_34"/>
    <protectedRange sqref="G79" name="Rango1_15"/>
    <protectedRange sqref="C80:F80 K80 I80 J80 H80 M80:Q80" name="Rango1_2_35"/>
    <protectedRange sqref="G80" name="Rango1_16"/>
    <protectedRange sqref="C81:F81 K81 H81:J81 M81:Q81" name="Rango1_2_36"/>
    <protectedRange sqref="G81" name="Rango1_17"/>
    <protectedRange sqref="K82:K83 I82:J83 C82:F83 H82 M82:Q83" name="Rango1_2_37"/>
    <protectedRange sqref="G82 G83:H83" name="Rango1_18"/>
    <protectedRange sqref="C84:F84 K84 H84:J84 M84:Q84" name="Rango1_2_38"/>
    <protectedRange sqref="G84" name="Rango1_19"/>
    <protectedRange sqref="C85:F87 C88:H88 I85:K88 H85:H87 M85:Q88" name="Rango1_2_39"/>
    <protectedRange sqref="G85:G87" name="Rango1_20"/>
    <protectedRange sqref="C89:F89 K89 H89:J89 M89:Q89" name="Rango1_2_40"/>
    <protectedRange sqref="G89" name="Rango1_1_3"/>
    <protectedRange sqref="C90:F92 K90:K92 H90:J92 M90:Q92" name="Rango1_2_41"/>
    <protectedRange sqref="G90:G92" name="Rango1_21"/>
    <protectedRange sqref="K93:K95 I93:I95 J93:J95 C93:F95 H93:H95 M93:Q95" name="Rango1_2_42"/>
    <protectedRange sqref="G93:G95" name="Rango1_22"/>
    <protectedRange sqref="C96:F98 K96:K98 H96:J98 C53 C63 M96:Q98" name="Rango1_2_43"/>
    <protectedRange sqref="G96:G98" name="Rango1_23"/>
    <protectedRange sqref="C99:F101 H99:K101 M99:Q101" name="Rango1_2_44"/>
    <protectedRange sqref="G99:G101" name="Rango1_24"/>
    <protectedRange sqref="E113:F116 C102:D116 E102:F111 K102:K116 M106:Q106 M111:Q115 M104:Q105 M107:Q107 M110:Q110 M116:Q116 M102:Q103 H102:J116 C33 M108:Q109" name="Rango1_2_45"/>
    <protectedRange sqref="G103 G106 G108:G109 G111:G114" name="Rango1_25"/>
    <protectedRange sqref="G102 G104:G105 G107 G110 G115:G116" name="Rango1_1_4"/>
    <protectedRange sqref="C118:F118 K117:K118 I117:I118 J117:J118 D117:F117 H117:H118 M117:Q118" name="Rango1_2_46"/>
    <protectedRange sqref="G117:G118" name="Rango1_26"/>
    <protectedRange sqref="E125:F127 E129:F140 E142:F147 K125:K147 C125:C138 C144:C147 O125:Q147 C140:C142 C117 H142:H147 H129:H140 H125:H127 E141:H141 E128:H128 I125:J147" name="Rango1_27"/>
    <protectedRange sqref="E148:F148 E151:F152 E154:F154 K148:K154 C148:C154 O148:Q154 C52 C58 C275 H154 H151:H152 E149:H150 E153:H153 H148 I148:J154" name="Rango1_28"/>
    <protectedRange sqref="E156:F156 E158:F158 E161:F161 I159:J162 O155:Q162 C155:C162 K155:K162 E159:H160 H161 E162:H162 H158:J158 H156 E157:H157 E155:H155 I155:J157" name="Rango1_29"/>
    <protectedRange sqref="K163 C163 I163 O163:Q163 E163:H163 J163" name="Rango1_30"/>
    <protectedRange sqref="K164:K165 C164:C165 O164:Q165 E164:J165" name="Rango1_31"/>
    <protectedRange sqref="H166:H167 E166:F167 C166:C167 I166:I167 O166:Q167 K166:K167" name="Rango1_32"/>
    <protectedRange sqref="C168:C169 C55:C57 O168:Q169 C45 E168:J169 K168:K169" name="Rango1_33"/>
    <protectedRange sqref="C170:C171 C173 O170:Q173 E170:J173 K170:K173" name="Rango1_34"/>
    <protectedRange sqref="C174:C175 O174:Q175 E174:J175 K174:K175" name="Rango1_35"/>
    <protectedRange sqref="C176:C177 I176:I177 O176:Q177 E176:H177 J176:J177 K176:K177" name="Rango1_36"/>
    <protectedRange sqref="C178 I178 O178:Q178 E178:H178 J178 K178" name="Rango1_37"/>
    <protectedRange sqref="I179:I181 C181 O179:Q181 E179:H181 J179:J181 K179:K181" name="Rango1_38"/>
    <protectedRange sqref="C182:C186 O182:Q186 E182:J186 K182:K186" name="Rango1_39"/>
    <protectedRange sqref="C187:C190 O187:Q190 E187:J190 K187:K190" name="Rango1_40"/>
    <protectedRange sqref="C54 O191:Q195 C191:C195 C273 C32 C36 C38 C42 C44 C47:C49 C51 E191:J195 K191:K195" name="Rango1_41"/>
    <protectedRange sqref="C196:C197 O196:Q197 E196:J197 K196:K197" name="Rango1_42"/>
    <protectedRange sqref="C198:C201 O198:Q201 E198:J201 K198:K201" name="Rango1_43"/>
    <protectedRange sqref="I202 C202 O202:Q202 E202:H202 J202 K202" name="Rango1_44"/>
    <protectedRange sqref="I203:I213 C203:C213 O203:Q213 E203:H213 J203:J213 K203:K213" name="Rango1_45"/>
    <protectedRange sqref="I214:I216 C214:C216 O214:Q216 E214:H216 J214:J216 K214:K216" name="Rango1_46"/>
    <protectedRange sqref="C217:C218 O217:Q218 E217:J218 K217:K218" name="Rango1_47"/>
    <protectedRange sqref="C219 O219:Q219 E219:J219 K219" name="Rango1_48"/>
    <protectedRange sqref="C220:C228 O220:Q228 E220:J228 K220:K228" name="Rango1_49"/>
    <protectedRange sqref="G229" name="Rango1_50"/>
    <protectedRange sqref="G230:G237" name="Rango1_51"/>
    <protectedRange sqref="G238" name="Rango1_52"/>
    <protectedRange sqref="G239:G250" name="Rango1_53"/>
    <protectedRange sqref="G251:G271 C253 C256" name="Rango1_54"/>
  </protectedRanges>
  <dataValidations xWindow="1409" yWindow="769" count="14">
    <dataValidation type="list" allowBlank="1" showInputMessage="1" showErrorMessage="1" sqref="R80 R119:R308 R3:R78" xr:uid="{C1BA28A9-1B38-43F4-85CD-4F1C4F87AFB8}">
      <formula1>"En ejecución, Finalizado, En Liquidación, Liquidado, Por Liquidar,No se Liquida"</formula1>
    </dataValidation>
    <dataValidation type="list" allowBlank="1" showInputMessage="1" showErrorMessage="1" sqref="B272:B308 B66:B118 B3:B64" xr:uid="{E7269024-41CD-45DC-8910-30F25F4FE4CC}">
      <formula1>"Presidencia_,Secretaría_General,Vicepresidencia_Comercial,Vicepresidencia_Desarrollo_Corporativo,Vicepresidencia_Financiera,Vicepresidencia_De_Indemnizaciones,Vicepresidencia_Jurídica,Vicepresidencia_Técnica"</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49:I49 H71:J73" xr:uid="{1B401F41-4D07-44B6-9A50-CBA382FF556D}">
      <formula1>0</formula1>
      <formula2>390</formula2>
    </dataValidation>
    <dataValidation type="list" allowBlank="1" showInputMessage="1" showErrorMessage="1" sqref="B119:B197 B199:B271 B65" xr:uid="{A29E2E28-7B7C-4D33-9476-DA5E3D7CA1F7}">
      <formula1>"Presidencia_, Secretaría_General, Vepresidencia_Comercial, Vicepresidencia_Desarrollo_Corporativo, Vicepresidencia_Financiera, Vicepresidencia_De_Indemnizaciones,Vicepresidencia_Jurídica,Vicepresidencia_Técnica"</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I71:I73" xr:uid="{B4D3528E-E7F3-4C8D-9709-E2F8712EB2B4}">
      <formula1>0</formula1>
      <formula2>4000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J71:J73" xr:uid="{C6811927-A49C-438E-8BC0-067AC5FEFD8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71:F73" xr:uid="{525B7FEC-74B2-4566-941B-406FFF820E7C}">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N76 K76" xr:uid="{20C8AEE3-4637-41EB-879D-94A339CF68B0}">
      <formula1>-999999999999999</formula1>
      <formula2>999999999999999</formula2>
    </dataValidation>
    <dataValidation type="list" allowBlank="1" showInputMessage="1" showErrorMessage="1" sqref="D119:D271" xr:uid="{45CBBE59-FEBA-432F-BCA0-ECB11BE3110C}">
      <formula1>"ACEPTACIÓN DE OFERTA, INVITACIÓN ABIERTA, INVITACIÓN CERRADA, INVITACIÓN DIRECTA"</formula1>
    </dataValidation>
    <dataValidation type="date" allowBlank="1" showInputMessage="1" showErrorMessage="1" sqref="F120" xr:uid="{F29D6AAD-BAFB-4DFE-9806-802C55E3FD98}">
      <formula1>42736</formula1>
      <formula2>47848</formula2>
    </dataValidation>
    <dataValidation type="list" allowBlank="1" showInputMessage="1" showErrorMessage="1" sqref="B198" xr:uid="{E86A129D-C375-4A75-86BB-6881B6AA88E5}">
      <formula1>"Presidencia_, Secretaría_General, Vicepresidencia_Comercial, Vicepresidencia_Desarrollo_Corporativo, Vicepresidencia_Financiera, Vicepresidencia_De_Indemnizaciones,Vicepresidencia_Jurídica,Vicepresidencia_Técnica"</formula1>
    </dataValidation>
    <dataValidation type="list" allowBlank="1" showInputMessage="1" showErrorMessage="1" sqref="C209" xr:uid="{668DB831-624B-467A-9619-E23A14A456BB}">
      <formula1>INDIRECT(B209)</formula1>
    </dataValidation>
    <dataValidation type="list" allowBlank="1" showInputMessage="1" showErrorMessage="1" sqref="D277:D308" xr:uid="{59172D3A-EB6C-41CB-ABDF-3845D15A7901}">
      <formula1>"ACEPTACIÓN DE OFERTA, INVITACIÓN ABIERTA, INVITACIÓN CERRADA, INVITACIÓN DIRECTA, SIMPLIFICADA"</formula1>
    </dataValidation>
    <dataValidation type="list" allowBlank="1" showInputMessage="1" showErrorMessage="1" sqref="D66:D118" xr:uid="{803F7B79-A63E-406A-A024-C3DD072C6437}">
      <formula1>"CONTRATACIÓN DIRECTA, ACEPTACIÓN DE OFERTA, INVITACIÓN ABIERTA, INVITACIÓN CERRADA, INVITACIÓN DIRECTA"</formula1>
    </dataValidation>
  </dataValidations>
  <pageMargins left="0.7" right="0.7" top="0.75" bottom="0.75" header="0.3" footer="0.3"/>
  <headerFooter>
    <oddFooter>&amp;C_x000D_&amp;1#&amp;"Calibri"&amp;10&amp;K000000 DOCUMENTO DE USO INTERNO</oddFooter>
  </headerFooter>
  <ignoredErrors>
    <ignoredError sqref="L83" calculatedColumn="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83fa20ce-4a15-48da-89c9-a72adf9d0e4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C595965736FBE4DB940321E9E262A9E" ma:contentTypeVersion="14" ma:contentTypeDescription="Crear nuevo documento." ma:contentTypeScope="" ma:versionID="068d3168efda759ba7b3a4453ec6a330">
  <xsd:schema xmlns:xsd="http://www.w3.org/2001/XMLSchema" xmlns:xs="http://www.w3.org/2001/XMLSchema" xmlns:p="http://schemas.microsoft.com/office/2006/metadata/properties" xmlns:ns3="ab1b8f57-693a-4ba5-9fba-e66575f3c7c8" xmlns:ns4="83fa20ce-4a15-48da-89c9-a72adf9d0e43" targetNamespace="http://schemas.microsoft.com/office/2006/metadata/properties" ma:root="true" ma:fieldsID="84d7fab5704fc416e8d6b6c9f0d86b72" ns3:_="" ns4:_="">
    <xsd:import namespace="ab1b8f57-693a-4ba5-9fba-e66575f3c7c8"/>
    <xsd:import namespace="83fa20ce-4a15-48da-89c9-a72adf9d0e4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1b8f57-693a-4ba5-9fba-e66575f3c7c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fa20ce-4a15-48da-89c9-a72adf9d0e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A0042-B552-42EA-9688-B423BD7A0F46}">
  <ds:schemaRefs>
    <ds:schemaRef ds:uri="http://schemas.microsoft.com/sharepoint/v3/contenttype/forms"/>
  </ds:schemaRefs>
</ds:datastoreItem>
</file>

<file path=customXml/itemProps2.xml><?xml version="1.0" encoding="utf-8"?>
<ds:datastoreItem xmlns:ds="http://schemas.openxmlformats.org/officeDocument/2006/customXml" ds:itemID="{5044842D-4C75-4389-8E4C-BB4FB214E03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fa20ce-4a15-48da-89c9-a72adf9d0e43"/>
    <ds:schemaRef ds:uri="ab1b8f57-693a-4ba5-9fba-e66575f3c7c8"/>
    <ds:schemaRef ds:uri="http://www.w3.org/XML/1998/namespace"/>
    <ds:schemaRef ds:uri="http://purl.org/dc/dcmitype/"/>
  </ds:schemaRefs>
</ds:datastoreItem>
</file>

<file path=customXml/itemProps3.xml><?xml version="1.0" encoding="utf-8"?>
<ds:datastoreItem xmlns:ds="http://schemas.openxmlformats.org/officeDocument/2006/customXml" ds:itemID="{A4D25388-C9FF-4550-9416-EF437F5BD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1b8f57-693a-4ba5-9fba-e66575f3c7c8"/>
    <ds:schemaRef ds:uri="83fa20ce-4a15-48da-89c9-a72adf9d0e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JANET RAMIREZ SAYAGO</dc:creator>
  <cp:lastModifiedBy>SANDRA JANET RAMIREZ SAYAGO</cp:lastModifiedBy>
  <dcterms:created xsi:type="dcterms:W3CDTF">2024-01-17T13:32:54Z</dcterms:created>
  <dcterms:modified xsi:type="dcterms:W3CDTF">2024-02-15T21:28:31Z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9f3886-688c-41ec-beb5-f6c446299e5f_Enabled">
    <vt:lpwstr>true</vt:lpwstr>
  </property>
  <property fmtid="{D5CDD505-2E9C-101B-9397-08002B2CF9AE}" pid="3" name="MSIP_Label_1f9f3886-688c-41ec-beb5-f6c446299e5f_SetDate">
    <vt:lpwstr>2024-01-17T18:02:39Z</vt:lpwstr>
  </property>
  <property fmtid="{D5CDD505-2E9C-101B-9397-08002B2CF9AE}" pid="4" name="MSIP_Label_1f9f3886-688c-41ec-beb5-f6c446299e5f_Method">
    <vt:lpwstr>Standard</vt:lpwstr>
  </property>
  <property fmtid="{D5CDD505-2E9C-101B-9397-08002B2CF9AE}" pid="5" name="MSIP_Label_1f9f3886-688c-41ec-beb5-f6c446299e5f_Name">
    <vt:lpwstr>Interno - Acceso abierto (No Cifrado)</vt:lpwstr>
  </property>
  <property fmtid="{D5CDD505-2E9C-101B-9397-08002B2CF9AE}" pid="6" name="MSIP_Label_1f9f3886-688c-41ec-beb5-f6c446299e5f_SiteId">
    <vt:lpwstr>73e84937-70de-4ceb-8f14-b8f9ab356f6e</vt:lpwstr>
  </property>
  <property fmtid="{D5CDD505-2E9C-101B-9397-08002B2CF9AE}" pid="7" name="MSIP_Label_1f9f3886-688c-41ec-beb5-f6c446299e5f_ActionId">
    <vt:lpwstr>d8edc7a1-d608-4bc3-aed9-862b40e11093</vt:lpwstr>
  </property>
  <property fmtid="{D5CDD505-2E9C-101B-9397-08002B2CF9AE}" pid="8" name="MSIP_Label_1f9f3886-688c-41ec-beb5-f6c446299e5f_ContentBits">
    <vt:lpwstr>2</vt:lpwstr>
  </property>
  <property fmtid="{D5CDD505-2E9C-101B-9397-08002B2CF9AE}" pid="9" name="ContentTypeId">
    <vt:lpwstr>0x0101002C595965736FBE4DB940321E9E262A9E</vt:lpwstr>
  </property>
</Properties>
</file>