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namedSheetViews/namedSheetView1.xml" ContentType="application/vnd.ms-excel.namedsheetview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18"/>
  <workbookPr defaultThemeVersion="166925"/>
  <mc:AlternateContent xmlns:mc="http://schemas.openxmlformats.org/markup-compatibility/2006">
    <mc:Choice Requires="x15">
      <x15ac:absPath xmlns:x15ac="http://schemas.microsoft.com/office/spreadsheetml/2010/11/ac" url="C:\Users\reyesaja\Documents\Backup Jason\2022\1. ENERO\MIPG\"/>
    </mc:Choice>
  </mc:AlternateContent>
  <xr:revisionPtr revIDLastSave="0" documentId="8_{61775FE8-CEFA-4A08-9E6B-9677883BC848}" xr6:coauthVersionLast="47" xr6:coauthVersionMax="47" xr10:uidLastSave="{00000000-0000-0000-0000-000000000000}"/>
  <bookViews>
    <workbookView xWindow="-110" yWindow="-110" windowWidth="19420" windowHeight="10420" xr2:uid="{9C90ABF1-4209-4DB1-AC2D-5A0B84480916}"/>
  </bookViews>
  <sheets>
    <sheet name="INICIO" sheetId="13" r:id="rId1"/>
    <sheet name="01. PAA" sheetId="1" r:id="rId2"/>
    <sheet name="02. PINAR" sheetId="4" r:id="rId3"/>
    <sheet name="03. PAA" sheetId="5" r:id="rId4"/>
    <sheet name="06. PETH" sheetId="3" r:id="rId5"/>
    <sheet name="07. PIC" sheetId="6" r:id="rId6"/>
    <sheet name="08. PII" sheetId="7" r:id="rId7"/>
    <sheet name="09. PSST" sheetId="8" r:id="rId8"/>
    <sheet name="10. PAAC" sheetId="9" r:id="rId9"/>
    <sheet name="11. PETI" sheetId="10" r:id="rId10"/>
    <sheet name="12. Trat. riesgos" sheetId="11" r:id="rId11"/>
    <sheet name="13. PSPI" sheetId="12" r:id="rId12"/>
  </sheets>
  <externalReferences>
    <externalReference r:id="rId13"/>
    <externalReference r:id="rId14"/>
    <externalReference r:id="rId15"/>
    <externalReference r:id="rId16"/>
    <externalReference r:id="rId17"/>
    <externalReference r:id="rId18"/>
  </externalReferences>
  <definedNames>
    <definedName name="_xlnm._FilterDatabase" localSheetId="1" hidden="1">'01. PAA'!$A$9:$N$130</definedName>
    <definedName name="_xlnm._FilterDatabase" localSheetId="2" hidden="1">'02. PINAR'!$A$8:$N$8</definedName>
    <definedName name="_xlnm._FilterDatabase" localSheetId="3" hidden="1">'03. PAA'!$A$7:$Q$329</definedName>
    <definedName name="_xlnm._FilterDatabase" localSheetId="5" hidden="1">'07. PIC'!$A$8:$K$34</definedName>
    <definedName name="_xlnm._FilterDatabase" localSheetId="7" hidden="1">'09. PSST'!#REF!</definedName>
    <definedName name="_xlnm._FilterDatabase" localSheetId="8" hidden="1">'10. PAAC'!$C$42:$K$65</definedName>
    <definedName name="_xlnm._FilterDatabase" localSheetId="10" hidden="1">'12. Trat. riesgos'!$A$18:$G$19</definedName>
    <definedName name="Acciones_Categoría_3">'[1]Ponderaciones y parámetros'!$K$6:$N$6</definedName>
    <definedName name="Admin">[2]TABLA!$Q$2:$Q$3</definedName>
    <definedName name="Agricultura" localSheetId="0">[2]TABLA!#REF!</definedName>
    <definedName name="Agricultura">[2]TABLA!#REF!</definedName>
    <definedName name="Agricultura_y_Desarrollo_Rural" localSheetId="0">[2]TABLA!#REF!</definedName>
    <definedName name="Agricultura_y_Desarrollo_Rural">[2]TABLA!#REF!</definedName>
    <definedName name="Ambiental">'[2]Tablas instituciones'!$D$2:$D$9</definedName>
    <definedName name="ambiente" localSheetId="0">[2]TABLA!#REF!</definedName>
    <definedName name="ambiente">[2]TABLA!#REF!</definedName>
    <definedName name="Ambiente_y_Desarrollo_Sostenible" localSheetId="0">[2]TABLA!#REF!</definedName>
    <definedName name="Ambiente_y_Desarrollo_Sostenible">[2]TABLA!#REF!</definedName>
    <definedName name="_xlnm.Print_Area" localSheetId="7">'09. PSST'!$A$1:$AF$9</definedName>
    <definedName name="_xlnm.Print_Area" localSheetId="0">INICIO!$A$1:$EI$82</definedName>
    <definedName name="Ciencia__Tecnología_e_innovación" localSheetId="0">[2]TABLA!#REF!</definedName>
    <definedName name="Ciencia__Tecnología_e_innovación">[2]TABLA!#REF!</definedName>
    <definedName name="clases1">[3]TABLA!$G$2:$G$5</definedName>
    <definedName name="Comercio__Industria_y_Turismo" localSheetId="0">[2]TABLA!#REF!</definedName>
    <definedName name="Comercio__Industria_y_Turismo">[2]TABLA!#REF!</definedName>
    <definedName name="nindicador">[4]FICHA_DEL_INDICADOR!$AN$60:$AQ$60</definedName>
    <definedName name="nivel">[2]TABLA!$C$2:$C$3</definedName>
    <definedName name="Nombre" localSheetId="0">#REF!</definedName>
    <definedName name="Nombre">#REF!</definedName>
    <definedName name="PF" localSheetId="0">#REF!</definedName>
    <definedName name="PF">#REF!</definedName>
    <definedName name="Simulador">[1]Listas!$B$2:$B$4</definedName>
    <definedName name="Tipo_acumulación">[5]Hoja2!$D$8:$D$10</definedName>
    <definedName name="Tipo_indicador">[5]Hoja2!$A$8:$A$10</definedName>
    <definedName name="Tipos">[2]TABLA!$G$2:$G$4</definedName>
    <definedName name="_xlnm.Print_Titles" localSheetId="7">'09. PSST'!#REF!</definedName>
    <definedName name="vice">'[6]referencia 2018'!$A$1:$A$8</definedName>
    <definedName name="vpaut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8" i="1" l="1"/>
  <c r="K8" i="1"/>
  <c r="I8" i="1"/>
  <c r="G8" i="1"/>
  <c r="E8" i="1"/>
  <c r="O6" i="1"/>
  <c r="M6" i="1"/>
  <c r="K6" i="1"/>
  <c r="I6" i="1"/>
  <c r="P129" i="1"/>
  <c r="P127" i="1"/>
  <c r="P125" i="1"/>
  <c r="P123" i="1"/>
  <c r="P121" i="1"/>
  <c r="P119" i="1"/>
  <c r="P117" i="1"/>
  <c r="P115" i="1"/>
  <c r="P113" i="1"/>
  <c r="P111" i="1"/>
  <c r="P109" i="1"/>
  <c r="P107" i="1"/>
  <c r="P105" i="1"/>
  <c r="P103" i="1"/>
  <c r="P101" i="1"/>
  <c r="P99" i="1"/>
  <c r="P97" i="1"/>
  <c r="P95" i="1"/>
  <c r="P93" i="1"/>
  <c r="P91" i="1"/>
  <c r="P35" i="1"/>
  <c r="G6" i="1" s="1"/>
  <c r="P89" i="1"/>
  <c r="P87" i="1"/>
  <c r="P85" i="1"/>
  <c r="P83" i="1"/>
  <c r="P81" i="1"/>
  <c r="P79" i="1"/>
  <c r="P77" i="1"/>
  <c r="P75" i="1"/>
  <c r="P73" i="1"/>
  <c r="P71" i="1"/>
  <c r="P69" i="1"/>
  <c r="P67" i="1"/>
  <c r="P65" i="1"/>
  <c r="P63" i="1"/>
  <c r="P61" i="1"/>
  <c r="P59" i="1"/>
  <c r="P57" i="1"/>
  <c r="P55" i="1"/>
  <c r="P53" i="1"/>
  <c r="P51" i="1"/>
  <c r="P49" i="1"/>
  <c r="P47" i="1"/>
  <c r="P45" i="1"/>
  <c r="P43" i="1"/>
  <c r="P41" i="1"/>
  <c r="P39" i="1"/>
  <c r="P37" i="1"/>
  <c r="P33" i="1"/>
  <c r="P31" i="1"/>
  <c r="P29" i="1"/>
  <c r="P27" i="1"/>
  <c r="P25" i="1"/>
  <c r="P23" i="1"/>
  <c r="P21" i="1"/>
  <c r="P19" i="1"/>
  <c r="P17" i="1"/>
  <c r="P15" i="1"/>
  <c r="P13" i="1"/>
  <c r="P11" i="1"/>
  <c r="E6" i="1" s="1"/>
  <c r="Q130" i="1"/>
  <c r="Q129" i="1"/>
  <c r="Q128" i="1"/>
  <c r="Q127" i="1"/>
  <c r="Q126" i="1"/>
  <c r="Q125" i="1"/>
  <c r="Q124" i="1"/>
  <c r="P124" i="1" s="1"/>
  <c r="P6" i="1" s="1"/>
  <c r="Q123" i="1"/>
  <c r="Q122" i="1"/>
  <c r="Q121" i="1"/>
  <c r="Q120" i="1"/>
  <c r="Q119" i="1"/>
  <c r="Q118" i="1"/>
  <c r="Q117" i="1"/>
  <c r="Q116" i="1"/>
  <c r="Q115" i="1"/>
  <c r="Q114" i="1"/>
  <c r="Q113" i="1"/>
  <c r="Q112" i="1"/>
  <c r="Q111" i="1"/>
  <c r="Q110" i="1"/>
  <c r="P110" i="1" s="1"/>
  <c r="Q109" i="1"/>
  <c r="Q108" i="1"/>
  <c r="Q107" i="1"/>
  <c r="Q106" i="1"/>
  <c r="Q105" i="1"/>
  <c r="Q104" i="1"/>
  <c r="Q103" i="1"/>
  <c r="Q102" i="1"/>
  <c r="Q101" i="1"/>
  <c r="Q100" i="1"/>
  <c r="Q99" i="1"/>
  <c r="Q98" i="1"/>
  <c r="Q97" i="1"/>
  <c r="Q96" i="1"/>
  <c r="Q95" i="1"/>
  <c r="Q94" i="1"/>
  <c r="Q93" i="1"/>
  <c r="Q92" i="1"/>
  <c r="Q91" i="1"/>
  <c r="Q90" i="1"/>
  <c r="Q89" i="1"/>
  <c r="Q88" i="1"/>
  <c r="Q87" i="1"/>
  <c r="Q86" i="1"/>
  <c r="Q85" i="1"/>
  <c r="Q84" i="1"/>
  <c r="Q83" i="1"/>
  <c r="Q82" i="1"/>
  <c r="Q81" i="1"/>
  <c r="Q80" i="1"/>
  <c r="Q79" i="1"/>
  <c r="Q78" i="1"/>
  <c r="Q77" i="1"/>
  <c r="Q76" i="1"/>
  <c r="Q75" i="1"/>
  <c r="Q74" i="1"/>
  <c r="Q73" i="1"/>
  <c r="Q72" i="1"/>
  <c r="Q71" i="1"/>
  <c r="Q70" i="1"/>
  <c r="Q69" i="1"/>
  <c r="Q68" i="1"/>
  <c r="Q67" i="1"/>
  <c r="Q66" i="1"/>
  <c r="Q65" i="1"/>
  <c r="Q64" i="1"/>
  <c r="Q63" i="1"/>
  <c r="Q62" i="1"/>
  <c r="Q61" i="1"/>
  <c r="Q60" i="1"/>
  <c r="Q59" i="1"/>
  <c r="Q58" i="1"/>
  <c r="Q57" i="1"/>
  <c r="Q56" i="1"/>
  <c r="Q55" i="1"/>
  <c r="Q54" i="1"/>
  <c r="Q53" i="1"/>
  <c r="Q52" i="1"/>
  <c r="Q51" i="1"/>
  <c r="Q50" i="1"/>
  <c r="P50" i="1" s="1"/>
  <c r="Q49" i="1"/>
  <c r="Q48" i="1"/>
  <c r="Q47" i="1"/>
  <c r="Q46" i="1"/>
  <c r="P46" i="1" s="1"/>
  <c r="Q45" i="1"/>
  <c r="Q44" i="1"/>
  <c r="Q43" i="1"/>
  <c r="Q42" i="1"/>
  <c r="P42" i="1" s="1"/>
  <c r="Q41" i="1"/>
  <c r="Q40" i="1"/>
  <c r="Q39" i="1"/>
  <c r="Q38" i="1"/>
  <c r="Q37" i="1"/>
  <c r="Q36" i="1"/>
  <c r="P36" i="1" s="1"/>
  <c r="Q35" i="1"/>
  <c r="Q34" i="1"/>
  <c r="P34" i="1" s="1"/>
  <c r="Q33" i="1"/>
  <c r="Q32" i="1"/>
  <c r="Q31" i="1"/>
  <c r="Q30" i="1"/>
  <c r="P30" i="1" s="1"/>
  <c r="Q29" i="1"/>
  <c r="Q28" i="1"/>
  <c r="Q27" i="1"/>
  <c r="Q26" i="1"/>
  <c r="Q25" i="1"/>
  <c r="Q24" i="1"/>
  <c r="Q23" i="1"/>
  <c r="Q22" i="1"/>
  <c r="Q21" i="1"/>
  <c r="Q20" i="1"/>
  <c r="Q19" i="1"/>
  <c r="Q18" i="1"/>
  <c r="Q17" i="1"/>
  <c r="Q16" i="1"/>
  <c r="Q15" i="1"/>
  <c r="Q14" i="1"/>
  <c r="P14" i="1" s="1"/>
  <c r="Q13" i="1"/>
  <c r="Q12" i="1"/>
  <c r="Q11" i="1"/>
  <c r="H74" i="8"/>
  <c r="J74" i="8"/>
  <c r="L74" i="8"/>
  <c r="N74" i="8"/>
  <c r="P74" i="8"/>
  <c r="R74" i="8"/>
  <c r="T74" i="8"/>
  <c r="V74" i="8"/>
  <c r="X74" i="8"/>
  <c r="Z74" i="8"/>
  <c r="AB74" i="8"/>
  <c r="AD74" i="8"/>
  <c r="H75" i="8"/>
  <c r="J75" i="8"/>
  <c r="L75" i="8"/>
  <c r="H76" i="8" s="1"/>
  <c r="N75" i="8"/>
  <c r="P75" i="8"/>
  <c r="R75" i="8"/>
  <c r="T75" i="8"/>
  <c r="V75" i="8"/>
  <c r="X75" i="8"/>
  <c r="T76" i="8" s="1"/>
  <c r="Z75" i="8"/>
  <c r="AB75" i="8"/>
  <c r="AD75" i="8"/>
  <c r="P84" i="1" l="1"/>
  <c r="P122" i="1"/>
  <c r="L8" i="1" s="1"/>
  <c r="P104" i="1"/>
  <c r="P116" i="1"/>
  <c r="A6" i="1"/>
  <c r="P38" i="1"/>
  <c r="P66" i="1"/>
  <c r="P86" i="1"/>
  <c r="P102" i="1"/>
  <c r="P32" i="1"/>
  <c r="P48" i="1"/>
  <c r="P58" i="1"/>
  <c r="P106" i="1"/>
  <c r="P52" i="1"/>
  <c r="P56" i="1"/>
  <c r="P64" i="1"/>
  <c r="P72" i="1"/>
  <c r="P112" i="1"/>
  <c r="P40" i="1"/>
  <c r="P24" i="1"/>
  <c r="P118" i="1"/>
  <c r="P126" i="1"/>
  <c r="N6" i="1" s="1"/>
  <c r="P20" i="1"/>
  <c r="P80" i="1"/>
  <c r="P108" i="1"/>
  <c r="F8" i="1" s="1"/>
  <c r="P76" i="1"/>
  <c r="P88" i="1"/>
  <c r="P92" i="1"/>
  <c r="P100" i="1"/>
  <c r="P22" i="1"/>
  <c r="P26" i="1"/>
  <c r="P62" i="1"/>
  <c r="P74" i="1"/>
  <c r="P78" i="1"/>
  <c r="P82" i="1"/>
  <c r="P120" i="1"/>
  <c r="J8" i="1" s="1"/>
  <c r="P128" i="1"/>
  <c r="P130" i="1"/>
  <c r="P8" i="1" s="1"/>
  <c r="P114" i="1"/>
  <c r="P98" i="1"/>
  <c r="P96" i="1"/>
  <c r="P94" i="1"/>
  <c r="P90" i="1"/>
  <c r="P70" i="1"/>
  <c r="P68" i="1"/>
  <c r="P60" i="1"/>
  <c r="P54" i="1"/>
  <c r="P44" i="1"/>
  <c r="P28" i="1"/>
  <c r="P18" i="1"/>
  <c r="P16" i="1"/>
  <c r="P12" i="1"/>
  <c r="N76" i="8"/>
  <c r="Z76" i="8"/>
  <c r="H8" i="1" l="1"/>
  <c r="L6" i="1"/>
  <c r="J6" i="1"/>
  <c r="H6" i="1"/>
  <c r="F6" i="1"/>
  <c r="A4" i="1"/>
  <c r="D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tc={E0978644-32A9-41AD-998C-07F64A46AD86}</author>
    <author>tc={A3BAACE1-BB77-47D8-99A7-E07753A0FB51}</author>
    <author>tc={3CC915A8-0A8E-4A74-AE1F-6B60AC052820}</author>
    <author>tc={C8829A88-BBAE-491D-A206-A21ED1CA686C}</author>
    <author>tc={98EBCBEC-72C9-487E-AC2A-63FA7686E945}</author>
    <author>tc={B2F7E8A0-BB91-49D2-9071-63D67038A764}</author>
    <author>tc={41DA89F6-0430-4200-B388-00FF485A3D20}</author>
    <author>tc={26F5A152-E595-474F-AB69-9A63EDD6A792}</author>
    <author>tc={38E7506E-0BDA-4334-BEB0-916F4B8C099C}</author>
    <author>tc={C6F30DA6-691A-424D-AA85-A4BBC6DD5C3C}</author>
    <author>tc={54D84E05-2805-4546-918A-12C37A603E71}</author>
    <author>tc={840AA694-EF95-4146-8812-BC8DFD9C59B5}</author>
    <author>tc={16771FDB-F831-466D-B51F-0E67370D181A}</author>
    <author>tc={714B90EB-BF8F-4F5F-A123-2577925702A7}</author>
    <author>tc={4FE0757A-3B09-4657-9E33-E31F4B223618}</author>
    <author>tc={666573C9-7055-47FA-B07C-7C8EB83AA97D}</author>
  </authors>
  <commentList>
    <comment ref="M11" authorId="0" shapeId="0" xr:uid="{E0978644-32A9-41AD-998C-07F64A46AD86}">
      <text>
        <t>[Threaded comment]
Your version of Excel allows you to read this threaded comment; however, any edits to it will get removed if the file is opened in a newer version of Excel. Learn more: https://go.microsoft.com/fwlink/?linkid=870924
Comment:
    Fechas definidas por el MHCP</t>
      </text>
    </comment>
    <comment ref="M13" authorId="1" shapeId="0" xr:uid="{A3BAACE1-BB77-47D8-99A7-E07753A0FB51}">
      <text>
        <t>[Threaded comment]
Your version of Excel allows you to read this threaded comment; however, any edits to it will get removed if the file is opened in a newer version of Excel. Learn more: https://go.microsoft.com/fwlink/?linkid=870924
Comment:
    Fechas definidas por el MHCP</t>
      </text>
    </comment>
    <comment ref="M15" authorId="2" shapeId="0" xr:uid="{3CC915A8-0A8E-4A74-AE1F-6B60AC052820}">
      <text>
        <t>[Threaded comment]
Your version of Excel allows you to read this threaded comment; however, any edits to it will get removed if the file is opened in a newer version of Excel. Learn more: https://go.microsoft.com/fwlink/?linkid=870924
Comment:
    Fechas definidas por el MHCP</t>
      </text>
    </comment>
    <comment ref="M17" authorId="3" shapeId="0" xr:uid="{C8829A88-BBAE-491D-A206-A21ED1CA686C}">
      <text>
        <t>[Threaded comment]
Your version of Excel allows you to read this threaded comment; however, any edits to it will get removed if the file is opened in a newer version of Excel. Learn more: https://go.microsoft.com/fwlink/?linkid=870924
Comment:
    Fechas definidas por el MHCP</t>
      </text>
    </comment>
    <comment ref="M19" authorId="4" shapeId="0" xr:uid="{98EBCBEC-72C9-487E-AC2A-63FA7686E945}">
      <text>
        <t>[Threaded comment]
Your version of Excel allows you to read this threaded comment; however, any edits to it will get removed if the file is opened in a newer version of Excel. Learn more: https://go.microsoft.com/fwlink/?linkid=870924
Comment:
    Fechas definidas por el MHCP</t>
      </text>
    </comment>
    <comment ref="C21" authorId="5" shapeId="0" xr:uid="{B2F7E8A0-BB91-49D2-9071-63D67038A764}">
      <text>
        <t>[Threaded comment]
Your version of Excel allows you to read this threaded comment; however, any edits to it will get removed if the file is opened in a newer version of Excel. Learn more: https://go.microsoft.com/fwlink/?linkid=870924
Comment:
    No se a que objeitvo alinearlo
Reply:
    Estoy de acuerdo con este.</t>
      </text>
    </comment>
    <comment ref="M21" authorId="6" shapeId="0" xr:uid="{41DA89F6-0430-4200-B388-00FF485A3D20}">
      <text>
        <t>[Threaded comment]
Your version of Excel allows you to read this threaded comment; however, any edits to it will get removed if the file is opened in a newer version of Excel. Learn more: https://go.microsoft.com/fwlink/?linkid=870924
Comment:
    Fechas definidas por el MHCP</t>
      </text>
    </comment>
    <comment ref="G23" authorId="7" shapeId="0" xr:uid="{26F5A152-E595-474F-AB69-9A63EDD6A792}">
      <text>
        <t>[Threaded comment]
Your version of Excel allows you to read this threaded comment; however, any edits to it will get removed if the file is opened in a newer version of Excel. Learn more: https://go.microsoft.com/fwlink/?linkid=870924
Comment:
    @ANDRES FELIPE PEREZ CARDOZO @JOSE FERNANDO PULIDO SIERRA por favor validar, el insumo lo dan las gerencias de producto y las publicaciones las realiza mercadeo.
Reply:
    @JOSE FERNANDO PULIDO SIERRA  en este caso la Oficina de Mercadeo no debe ser responsable, ya que nosotros tenemos rol de publicador únicamente</t>
      </text>
    </comment>
    <comment ref="M23" authorId="8" shapeId="0" xr:uid="{38E7506E-0BDA-4334-BEB0-916F4B8C099C}">
      <text>
        <t>[Threaded comment]
Your version of Excel allows you to read this threaded comment; however, any edits to it will get removed if the file is opened in a newer version of Excel. Learn more: https://go.microsoft.com/fwlink/?linkid=870924
Comment:
    Fechas definidas por el MHCP</t>
      </text>
    </comment>
    <comment ref="M25" authorId="9" shapeId="0" xr:uid="{C6F30DA6-691A-424D-AA85-A4BBC6DD5C3C}">
      <text>
        <t>[Threaded comment]
Your version of Excel allows you to read this threaded comment; however, any edits to it will get removed if the file is opened in a newer version of Excel. Learn more: https://go.microsoft.com/fwlink/?linkid=870924
Comment:
    Fechas definidas por el MHCP</t>
      </text>
    </comment>
    <comment ref="M27" authorId="10" shapeId="0" xr:uid="{54D84E05-2805-4546-918A-12C37A603E71}">
      <text>
        <t>[Threaded comment]
Your version of Excel allows you to read this threaded comment; however, any edits to it will get removed if the file is opened in a newer version of Excel. Learn more: https://go.microsoft.com/fwlink/?linkid=870924
Comment:
    Fechas definidas por el MHCP</t>
      </text>
    </comment>
    <comment ref="M29" authorId="11" shapeId="0" xr:uid="{840AA694-EF95-4146-8812-BC8DFD9C59B5}">
      <text>
        <t>[Threaded comment]
Your version of Excel allows you to read this threaded comment; however, any edits to it will get removed if the file is opened in a newer version of Excel. Learn more: https://go.microsoft.com/fwlink/?linkid=870924
Comment:
    Fechas definidas por el MHCP</t>
      </text>
    </comment>
    <comment ref="M31" authorId="12" shapeId="0" xr:uid="{16771FDB-F831-466D-B51F-0E67370D181A}">
      <text>
        <t>[Threaded comment]
Your version of Excel allows you to read this threaded comment; however, any edits to it will get removed if the file is opened in a newer version of Excel. Learn more: https://go.microsoft.com/fwlink/?linkid=870924
Comment:
    Fechas definidas por el MHCP</t>
      </text>
    </comment>
    <comment ref="M33" authorId="13" shapeId="0" xr:uid="{714B90EB-BF8F-4F5F-A123-2577925702A7}">
      <text>
        <t>[Threaded comment]
Your version of Excel allows you to read this threaded comment; however, any edits to it will get removed if the file is opened in a newer version of Excel. Learn more: https://go.microsoft.com/fwlink/?linkid=870924
Comment:
    Fechas definidas por el MHCP</t>
      </text>
    </comment>
    <comment ref="M89" authorId="14" shapeId="0" xr:uid="{4FE0757A-3B09-4657-9E33-E31F4B223618}">
      <text>
        <t>[Threaded comment]
Your version of Excel allows you to read this threaded comment; however, any edits to it will get removed if the file is opened in a newer version of Excel. Learn more: https://go.microsoft.com/fwlink/?linkid=870924
Comment:
    Fechas definidas por el MHCP</t>
      </text>
    </comment>
    <comment ref="I95" authorId="15" shapeId="0" xr:uid="{666573C9-7055-47FA-B07C-7C8EB83AA97D}">
      <text>
        <t>[Threaded comment]
Your version of Excel allows you to read this threaded comment; however, any edits to it will get removed if the file is opened in a newer version of Excel. Learn more: https://go.microsoft.com/fwlink/?linkid=870924
Comment:
    @ANDRES FELIPE PEREZ CARDOZO en la actividad incluyen a Mercadeo para validarlo
Reply:
    @JOSE FERNANDO PULIDO SIERRA  estas actividades corresponden a las que ya reportamos anteriormente?
Reply:
    De acuerdo</t>
      </text>
    </comment>
  </commentList>
</comments>
</file>

<file path=xl/sharedStrings.xml><?xml version="1.0" encoding="utf-8"?>
<sst xmlns="http://schemas.openxmlformats.org/spreadsheetml/2006/main" count="4922" uniqueCount="1370">
  <si>
    <t>CONTROL DE CAMBIOS</t>
  </si>
  <si>
    <t>VERSIÓN</t>
  </si>
  <si>
    <t>FECHA</t>
  </si>
  <si>
    <t>CAMBIOS REALIZADOS</t>
  </si>
  <si>
    <t>CREACIÓN DEL DOCUMENTO</t>
  </si>
  <si>
    <t>PLAN DE ACCIÓN ANUAL 2022</t>
  </si>
  <si>
    <t>Porcentajes de programación y ejecución de actividades</t>
  </si>
  <si>
    <t>SEGUIMIENTO 2022</t>
  </si>
  <si>
    <t>Responsable Seguimiento: Gerencia de Innovación y Procesos</t>
  </si>
  <si>
    <t>Descripción y justificación del avance</t>
  </si>
  <si>
    <t>Total % Programado</t>
  </si>
  <si>
    <t>% Meta de Cumplimiento Global</t>
  </si>
  <si>
    <t>Total % Ejecución</t>
  </si>
  <si>
    <t>Peso % Plan Sectorial</t>
  </si>
  <si>
    <t>Total % Ejecución Ponderado Plan Sectorial</t>
  </si>
  <si>
    <t>Peso % Plan Institucional</t>
  </si>
  <si>
    <t>Total % Ejecución Ponderado Plan Institucional</t>
  </si>
  <si>
    <t xml:space="preserve">Peso % PAAC </t>
  </si>
  <si>
    <t xml:space="preserve">Total % Ejecución Ponderado PAAC </t>
  </si>
  <si>
    <t>Peso % PETI</t>
  </si>
  <si>
    <t>Total % Ejecución Ponderado PETI</t>
  </si>
  <si>
    <t>Peso % PAA</t>
  </si>
  <si>
    <t>Total % Ejecución Ponderado PAA</t>
  </si>
  <si>
    <t>Peso % PINAR</t>
  </si>
  <si>
    <t>Total % Ejecución Ponderado PINAR</t>
  </si>
  <si>
    <t xml:space="preserve">Total % de avance de la actividad  durante la vigencia  </t>
  </si>
  <si>
    <t>Enero</t>
  </si>
  <si>
    <t>Febrero</t>
  </si>
  <si>
    <t>Marzo</t>
  </si>
  <si>
    <t>Abril</t>
  </si>
  <si>
    <t>Mayo</t>
  </si>
  <si>
    <t>Junio</t>
  </si>
  <si>
    <t>Julio</t>
  </si>
  <si>
    <t>Agosto</t>
  </si>
  <si>
    <t>Septiembre</t>
  </si>
  <si>
    <t>Octubre</t>
  </si>
  <si>
    <t>Noviembre</t>
  </si>
  <si>
    <t>Diciembre</t>
  </si>
  <si>
    <t>I TRIMESTRE</t>
  </si>
  <si>
    <t>II TRIMESTRE</t>
  </si>
  <si>
    <t>III TRIMESTRE</t>
  </si>
  <si>
    <t>IV TRIMESTRE</t>
  </si>
  <si>
    <t>Peso % PETH</t>
  </si>
  <si>
    <t>Total % Ejecución Ponderado PETH</t>
  </si>
  <si>
    <t>Peso % PIC</t>
  </si>
  <si>
    <t>Total % Ejecución Ponderado PIC</t>
  </si>
  <si>
    <t>Peso % PII</t>
  </si>
  <si>
    <t>Total % Ejecución Ponderado PII</t>
  </si>
  <si>
    <t>Peso % PSST</t>
  </si>
  <si>
    <t>Total % Ejecución Ponderado PSST</t>
  </si>
  <si>
    <t>Peso % PTRPI</t>
  </si>
  <si>
    <t>Total % Ejecución Ponderado PTRPI</t>
  </si>
  <si>
    <t>Peso % PSPI</t>
  </si>
  <si>
    <t>Total % Ejecución Ponderado PSPI</t>
  </si>
  <si>
    <t xml:space="preserve">No. </t>
  </si>
  <si>
    <t>OBJETIVO ESTRATÉGICO  SECTORIAL</t>
  </si>
  <si>
    <t>OBJETIVO ESTRATEGICO PREVISORA</t>
  </si>
  <si>
    <t>DIMENSIÓN MIPG</t>
  </si>
  <si>
    <t>POLÍTICA MIPG</t>
  </si>
  <si>
    <t>PLAN</t>
  </si>
  <si>
    <t>RESPONSABLE</t>
  </si>
  <si>
    <t>ACTIVIDAD CUATRIENAL</t>
  </si>
  <si>
    <t>ACTIVIDAD ANUAL</t>
  </si>
  <si>
    <t xml:space="preserve">MEDICIÓN   </t>
  </si>
  <si>
    <t>RECURSOS</t>
  </si>
  <si>
    <t>PRESUPUESTO (FUENTE DE FINANCIAMIENTO)</t>
  </si>
  <si>
    <t>FECHA INICIAL</t>
  </si>
  <si>
    <t>FECHA FINAL</t>
  </si>
  <si>
    <t>Tipo</t>
  </si>
  <si>
    <t>% dentro del plan</t>
  </si>
  <si>
    <t>Fortalecer las capacidades del Talento Humano y la Innovación en las Entidades del Sector Hacienda</t>
  </si>
  <si>
    <t>Integrar y potenciar las capacidades de la organización, competencias y valores del equipo humano requeridas para ser una organización colaborativa y flexible que cumple su misión</t>
  </si>
  <si>
    <t>TALENTO HUMANO</t>
  </si>
  <si>
    <t xml:space="preserve">PLAN SECTORIAL </t>
  </si>
  <si>
    <t>GERENCIA DE TALENTO HUMANO</t>
  </si>
  <si>
    <t>SH.Ini.2019.2022. GCI1.001 Fortalecer la implementación de la política del Talento Humano en las Entidades del Sector Hacienda
SH.Ini.2019.2022.GCI1.002 Fortalecer la implementación de la política de integridad en las Entidades del Sector</t>
  </si>
  <si>
    <t>Participar en las mesas sectoriales de la dimensión de Talento Humano.</t>
  </si>
  <si>
    <t>Participar en las reuniones programadas por el líder sectorial de la política de Talento Humano e Integridad del MHCP y entregar la información requerida para el fortalecimiento y documentación  de estas políticas.</t>
  </si>
  <si>
    <t>RECURSOS HUMANOS
RECURSOS FINANCIEROS
RECURSOS TECNOLÓGICOS</t>
  </si>
  <si>
    <t>Gastos de Operación - Recursos Propios</t>
  </si>
  <si>
    <t>PROGRAMADO</t>
  </si>
  <si>
    <t>EJECUTADO</t>
  </si>
  <si>
    <t>Participar en las capacitaciones sectoriales de la dimensión de Talento Humano</t>
  </si>
  <si>
    <t>Participar en las capacitaciones sectoriales de la dimensión de Talento Humano de conformidad con las posibilidades y apoyo de las demás Entidades del Sector según el caso.</t>
  </si>
  <si>
    <t>Fortalecer la innovación para crear y mejorar productos y servicios, promover la eficiencia de la compañía y consolidar los factores de competitividad</t>
  </si>
  <si>
    <t xml:space="preserve">GESTIÓN DE CONOCIMIENTO Y LA INNOVACIÓN </t>
  </si>
  <si>
    <t>GERENCIA DE INNOVACIÓN Y PROCESOS</t>
  </si>
  <si>
    <t>SH.Ini.2019.2022.GCI1.003 Fortalecer la implementación de la política de Gestión de Conocimiento e Innovación en las Entidades del Sector</t>
  </si>
  <si>
    <t>Analizar los resultados de la política de Gestión del Conocimiento y la Innovación en la medición del  FURAG de la vigencia  2021.</t>
  </si>
  <si>
    <t>De acuerdo con los resultados obtenidos en la medición del FURAG de la gestión 2021, que realiza el DAFP en la vigencia 2022. Cada entidad del Sector Hacienda, analizará sus resultados y ajustará cuando lo considere pertinente, el plan de Gestión del Conocimiento y la Innovación con el propósito de generar acciones que permitan cerrar brecha, según el caso.
Entregable. Documento que soporte el análisis de los resultados del Furag, plan de mejora, plan ajustados o documento que evidencie el ejercicio de análisis.</t>
  </si>
  <si>
    <t>Participar en  las mesas sectoriales de la política de Gestión del Conocimiento e innovación</t>
  </si>
  <si>
    <t>Asistir a las reuniones de trabajo sectorial para fomentar el intercambio de conocimientos e información entre los líderes de la política de Gestión del Conocimiento y la Innovación.</t>
  </si>
  <si>
    <t>Participar en la cuarta semana de gestión del conocimiento y la Innovación</t>
  </si>
  <si>
    <t>Fortalecer la Gestión TIC y de la Información de las Entidades del Sector Hacienda</t>
  </si>
  <si>
    <t>Implementar la transformación digital de Previsora y asegurar las capacidades, infraestructura tecnológica y procesos eficientes para lograr una experiencia empática y ágil con los clientes e intermediarios</t>
  </si>
  <si>
    <t>INFORMACIÓN Y COMUNICACIÓN</t>
  </si>
  <si>
    <t xml:space="preserve">GESTIÓN DOCUMENTAL </t>
  </si>
  <si>
    <t>SUBGERENCIA DE RECURSOS FÍSICOS</t>
  </si>
  <si>
    <t>SH.Ini.2019.2022.GR2.001 Fortalecer la  Gestión Documental en las entidades del SH</t>
  </si>
  <si>
    <t>Participar en las mesas sectoriales de la política de gestión documental</t>
  </si>
  <si>
    <t>Participar en las mesas sectoriales de la política de gestión documental, coordinadas por el MHCP.
Entregable. Registros de asistencia</t>
  </si>
  <si>
    <t>Fortalecer las relaciones de las entidades del Sector Hacienda con sus grupos de Valor</t>
  </si>
  <si>
    <t>Crear valor de manera apropiada, diferencial y continua para los clientes objetivo de Previsora</t>
  </si>
  <si>
    <t>GESTIÓN CON VALORES PARA RESULTADOS</t>
  </si>
  <si>
    <t>PARTICIPACIÓN CIUDADANA</t>
  </si>
  <si>
    <t>VPT/OFICINA DE MERCADEO</t>
  </si>
  <si>
    <t>Relacionamiento con El Ciudadano: SH.Ini.2019.2022.GR1.001 Promover el seguimiento y mejora continua de las acciones que se realizan para fortalecer las relaciones con los grupos de valor en las entidades del Sector Hacienda.</t>
  </si>
  <si>
    <t>De acuerdo a la misionalidad de la entidad actualizar el portafolio de productos y servicios, y gestionar la publicación en los diferentes canales de comunicación, con el fin de orientar a los grupos de valor, y que tenga criterios de accesibilidad, lenguaje claro y gobierno abierto.</t>
  </si>
  <si>
    <t xml:space="preserve">GERENCIA DE SERVICIO </t>
  </si>
  <si>
    <t>Participar en las mesas sectoriales programadas para las políticas que tienen relación con el Estado -Ciudadano</t>
  </si>
  <si>
    <t>Las entidades del Sector Hacienda participaran en las mesas sectoriales programadas.
En el marco de la Ley 2052 de 2020, se integran las políticas de Servicio al Ciudadano, Racionalización de Trámites, Participación Ciudadana y Transparencia; esta última se incorpora dada la importancia que tiene la publicación de la información.
Entregable. Registros de asistencia, presentaciones, informes</t>
  </si>
  <si>
    <t>Participar en el ejercicio de innovación abierta denominado OPEN HACIENDA para la formulación de la planeación estratégica  entre otras acciones que requieran de la participación de los grupos de valor.</t>
  </si>
  <si>
    <t>Participar en el ejercicio de innovación abierta denominado OPEN HACIENDA (suministro y análisis de información).</t>
  </si>
  <si>
    <t>Lograr sostenibilidad económica, social, ambiental y de buen gobierno buscando rentabilidad para los accionistas</t>
  </si>
  <si>
    <t xml:space="preserve">TRANSPARENCIA, ACCESO A LA INFORMACIÓN Y  LUCHA CONTRA LA CORRUPCIÓN </t>
  </si>
  <si>
    <t xml:space="preserve">OFICINA DE CONTROL INTERNO DISCIPLINARIO </t>
  </si>
  <si>
    <t>SH.Ini.2019.2022.GR1.002 Contribuir a la obtención de niveles de excelencia en el ejercicio de la función disciplinaria</t>
  </si>
  <si>
    <t>Participar en la celebración del día de la transparencia</t>
  </si>
  <si>
    <t>De acuerdo con el cronograma establecido por el líder sectorial, se participará de la celebración del día de la transparencia</t>
  </si>
  <si>
    <t>Promover la adecuada administración de los recursos físicos, financieros y de defensa técnica de las entidades del Sector Hacienda</t>
  </si>
  <si>
    <t>DEFENSA JURÍDICA</t>
  </si>
  <si>
    <t xml:space="preserve">GERENCIA DE LITIGIOS </t>
  </si>
  <si>
    <t>SH.Ini.2019.2022.GCI2.002 Desarrollar mecanismos para un adecuado ejercicio de defensa jurídica de las Entidades del Sector Hacienda</t>
  </si>
  <si>
    <t>Construir el reporte de índice de condenas en los estudios y/o análisis que realiza la entidad de los procesos que cursan o hayan cursado en su contra, con el fin de proponer las mejoras o correctivos que se requieran</t>
  </si>
  <si>
    <t>Realizar el análisis de casos perdidos y ganados (línea base, pronunciamientos durante la vigencia o anteriores).
Elaborar informe cualitativo y analítico a partir del cual se formulen conclusiones concretas con las respectivas propuestas de solución, mejora y/o prevención, según corresponda.
Entregable: (Pte. determinar instrumento) Reporte de índice de condenas
Periodicidad: una (1) vez al año - Plazo: 30 noviembre 2022</t>
  </si>
  <si>
    <t>Participar en las mesas sectoriales de la política de Defensa Jurídica del Sector Hacienda</t>
  </si>
  <si>
    <t>Participar en dos mesas programadas por el líder sectorial de la política de Defensa Jurídica del MHCP y entregar la información requerida para el fortalecimiento y documentación  de estas políticas.</t>
  </si>
  <si>
    <t>Fortalecer la Gestión Organizacional y por Procesos de las Entidades del Sector Hacienda</t>
  </si>
  <si>
    <t>Adoptar decisiones  apalancadas en un modelo de analítica de datos que trasciendan a toda la organización</t>
  </si>
  <si>
    <t>GESTIÓN DE LA INFORMACIÓN ESTADISTICA</t>
  </si>
  <si>
    <t xml:space="preserve">PLAN INSTITUCIONAL </t>
  </si>
  <si>
    <t>GERENCIA DE PLANEACIÓN</t>
  </si>
  <si>
    <t xml:space="preserve">Implementar un Modelo de gobierno y analítica de datos </t>
  </si>
  <si>
    <t>Cumplimiento gestión del proyecto estratégico Gobierno de Datos; medición bajo el esquema de gestión de proyectos.</t>
  </si>
  <si>
    <t>Cumplimiento de cronograma definido para alcanzar el 100% del alcance.</t>
  </si>
  <si>
    <t xml:space="preserve">GERENCIA DE PLANEACIÓN </t>
  </si>
  <si>
    <t>Alcanzar el coeficiente capacidades analíticas de la Compañía</t>
  </si>
  <si>
    <t>Alcanzar al 2025 el nivel de colaborador horizontal bajo el esquema de madurez digital en la dimensión de datos y analítica establecido por la PWC y ajustado por Previsora.</t>
  </si>
  <si>
    <t>Coeficiente capacidades analíticas: 
% promedio de la evaluación en la dimensión de datos y analítica. (Meta 54.6%)</t>
  </si>
  <si>
    <t>Gestión Preliminar: Implementar y fortalecer  herramientas analíticas para la detección y disminución de fraude</t>
  </si>
  <si>
    <t>Cumplimiento gestión preliminar proyecto estratégico; medición bajo el esquema de gestión de proyectos.</t>
  </si>
  <si>
    <t xml:space="preserve">Implementar Modelo de gestión del portafolio de productos y servicios </t>
  </si>
  <si>
    <t>Cumplimiento gestión proyecto estratégico; medición bajo el esquema de gestión de proyectos.</t>
  </si>
  <si>
    <t>Medición Cumplimiento gestión del proyecto: 
(% Avance Real / % Planeado).
Nota: Basado en un cronograma definido para alcanzar el 100% del alcance.</t>
  </si>
  <si>
    <t>Alcanzar el coeficiente de innovación empresarial de la ANDI</t>
  </si>
  <si>
    <t>Alcanzar a 2022 como mínimo 44 puntos del coeficiente de innovación en el ranking empresarial de la ANDI.</t>
  </si>
  <si>
    <t>Coeficiente de innovación empresarial medido sobre 44 puntos: Resultado de la encuesta ranking de innovación empresarial de la ANDI.</t>
  </si>
  <si>
    <t xml:space="preserve">Cumplir con el Plan de Innovación y Gestión de Conocimiento para cerrar brechas identificadas la medición del MIPG, y mantenimiento del Sistema de Gestión de Innovación de la compañía. </t>
  </si>
  <si>
    <t xml:space="preserve">Cumplimiento del Plan de Innovación y Gestión de Conocimiento </t>
  </si>
  <si>
    <t>Plan medido (% Avance Real / % Planeado).
Nota: Basado en un cronograma definido para alcanzar el 100% del alcance</t>
  </si>
  <si>
    <t xml:space="preserve">GOBIERNO DIGITAL </t>
  </si>
  <si>
    <t xml:space="preserve">GERENCIA DE PLANEACIÓN / SUBGERENCIA DE TRANSFORMACIÓN DIGITAL  </t>
  </si>
  <si>
    <t xml:space="preserve">Alcanzar el índice colaborador horizontal en la medición de madurez digital  </t>
  </si>
  <si>
    <t>Medición utilizando el instrumento de madurez digital establecido por la PWC y ajustado por Previsora.</t>
  </si>
  <si>
    <t>Índice de madurez digital: Media geométrica de los resultados de cada dimensión.</t>
  </si>
  <si>
    <t>Optimizar los procesos misionales propios y tercerizados mediante un esquema de automatización</t>
  </si>
  <si>
    <t>Cumplimiento del plan de automatización; medición bajo el esquema de gestión de proyectos.</t>
  </si>
  <si>
    <t>Cumplimiento gestión del proyecto: 
(% Avance Real / % Planeado).
Nota: Basado en un cronograma definido para alcanzar el 100% del alcance</t>
  </si>
  <si>
    <t>$391.568.350</t>
  </si>
  <si>
    <t>FORTALECIMIENTO ORGANIZACIONAL Y SIMPLIFICACIÓN DE PROCESOS</t>
  </si>
  <si>
    <t xml:space="preserve">Cumplir con el Plan de Mantenimiento del SGI  para cerrar brechas identificadas la medición del MIPG, y mantenimiento de las normas ISO 9001, ISO 14001 y su integración con otros sistemas de gestión de la compañía no certificados. </t>
  </si>
  <si>
    <t>Cumplimiento del Plan de Mantenimiento del SGI (Sistema de Gestión de la Innovación)</t>
  </si>
  <si>
    <t>Optimizar el modelo operativo con procesos transversales para ser más ágiles, flexibles y eficaces</t>
  </si>
  <si>
    <t>VP. DE INDEMNIZACIONES</t>
  </si>
  <si>
    <t>Cumplimiento de tiempos de respuesta de los procesos misionales de cara al cliente final: Indemnizaciones</t>
  </si>
  <si>
    <t>Promedio del cumplimiento de la oferta de valor de indemnizaciones.</t>
  </si>
  <si>
    <t>Cumplimiento Promesa de Valor medida respecto al promedio del cumplimiento de promesa de valor en indemnizaciones:  (No. casos de indemnizaciones que cumplen la promesa de valor / Total de casos definidos de indemnizaciones en el periodo) x 100.</t>
  </si>
  <si>
    <t>SUBGERENCIA DE MEJORAMIENTO DE PROCESOS</t>
  </si>
  <si>
    <t>Cumplimiento de tiempos de respuesta de los procesos misionales de cara al cliente final: Suscripción y emisión</t>
  </si>
  <si>
    <t>Definición de indicadores y metas de Suscripción y Emisión.</t>
  </si>
  <si>
    <t>Indicadores y metas definidas promesa de valor suscripción y emisión</t>
  </si>
  <si>
    <t>GERENCIA DE RIESGOS</t>
  </si>
  <si>
    <t>Oportunidad en el registro de la reserva</t>
  </si>
  <si>
    <t>Cumplir a 2022 con el 94%.</t>
  </si>
  <si>
    <t>Oportunidad en el registro de la reserva medido: ((I1+I2)/2).
I1: Procesos judiciales = (No. de reservas constituidas &lt;= 60 días / Total de reservas a constituir).
I2: Demás reservas = No. de reservas constituidas en el mes / Total de reservas a constituir</t>
  </si>
  <si>
    <t>EVALUACIÓN DE RESULTADOS</t>
  </si>
  <si>
    <t>SEGUIMIENTO Y EVALUACIÓN DEL DESEMPEÑO INSTITUCIONAL</t>
  </si>
  <si>
    <t>GERENCIA DE NEGOCIOS ESTATALES / VP. COMERCIAL</t>
  </si>
  <si>
    <t>Primas emitidas en negocios estatales</t>
  </si>
  <si>
    <t>Alcanzar el presupuesto de primas emitidas anual en negocios estatales.</t>
  </si>
  <si>
    <t xml:space="preserve">Primas emitidas negocios estatales. </t>
  </si>
  <si>
    <t>N.A</t>
  </si>
  <si>
    <t xml:space="preserve">GERENCIA DE NEGOCIOS PRIVADOS / VP. COMERCIAL </t>
  </si>
  <si>
    <t>Primas emitidas en negocios privados</t>
  </si>
  <si>
    <t>Alcanzar el presupuesto de  primas emitidas anual en negocios privados.</t>
  </si>
  <si>
    <t>Primas emitidas en negocios privados.</t>
  </si>
  <si>
    <t>Primas emitidas en negocios personas sin SOAT</t>
  </si>
  <si>
    <t xml:space="preserve">Alcanzar el presupuesto de  primas emitidas anual en negocios personas sin SOAT. </t>
  </si>
  <si>
    <t>Primas emitidas en negocios personas sin SOAT.</t>
  </si>
  <si>
    <t xml:space="preserve">VP TÉCNICA / GERENCIA TECNICA DE SOAT </t>
  </si>
  <si>
    <t>Mantener participación de primas emitidas SOAT con crecimiento controlado de primas</t>
  </si>
  <si>
    <t>Disminuir la participación dentro del portafolio de productos en la Compañía.</t>
  </si>
  <si>
    <t>Porcentaje de participación primas emitidas SOAT: 
(Primas emitidas SOAT / Total de primas emitidas).</t>
  </si>
  <si>
    <t>VP. COMERCIAL / GERENCIA DE DESARROLLO COMERCIAL</t>
  </si>
  <si>
    <t>Primas emitidas en negocios nuevos</t>
  </si>
  <si>
    <t>Alcanzar el presupuesto de  primas emitidas en negocios nuevos.</t>
  </si>
  <si>
    <t>Primas emitidas en negocios nuevos.</t>
  </si>
  <si>
    <t>GERENCIA DE SERVICIO</t>
  </si>
  <si>
    <t>Realizar encuestas de sevicio que permitan identificar el nivel de satisfacción de los Intermediarios y oportunidades de mejora</t>
  </si>
  <si>
    <t>Encuestas de servicio aplicadas y nivel de satisfacción de usuarios medido (aliados)
Indicador: número de encuestas realizadas con nivel de satisfacción medido.
Meta: 3 encuestas trimestrales y posterior finalización de cada trimestre, con corte 30 de diciembre</t>
  </si>
  <si>
    <t>Índice de satisfacción Intermediarios: Encuesta trimestral Agentes y Agencias, calificación TTB  (% de calificaciones mayor o igual a 8 sobre el total de la muestra).</t>
  </si>
  <si>
    <t>Realizar encuestas de sevicio que permitan identificar el nivel de satisfacción de los Clientes y usuarios finales y oportunidades de mejora</t>
  </si>
  <si>
    <t>Encuestas de servicio aplicadas y nivel de satisfacción de usuarios medido (cliente final)
Indicador: número de encuestas realizadas con nivel de satisfacción medido.
Meta: 11 encuestas con corte 30 de diciembre (mensualmente y posterior finalización de cada mes)</t>
  </si>
  <si>
    <t xml:space="preserve">Índice de satisfacción cliente final: Encuesta mensual cliente final, calificación TTB  (% de calificaciones mayor o igual a 8 sobre el total de la muestra). </t>
  </si>
  <si>
    <t>Implementar un modelo de alianzas estratégicas para potenciar  la propuesta de valor</t>
  </si>
  <si>
    <t>Diseñar Modelo de alianzas estratégicas a partir de ecosistema de actores que ayuden a apalancar la propuesta de valor</t>
  </si>
  <si>
    <t>Realización Gestión Preliminar.</t>
  </si>
  <si>
    <t>Cumplimiento gestión del proyecto: 
(% Avance Real / % Planeado).
Nota: Basado en un cronograma definido para alcanzar el 100% del alcance.</t>
  </si>
  <si>
    <t>GERENCIA DE PLANEACIÓN FINANCIERA</t>
  </si>
  <si>
    <t xml:space="preserve">Cumplir con las metas establecidas en los indicadores de Rentabilidad para el cuatrenio. </t>
  </si>
  <si>
    <t>EBITDA - MEGA</t>
  </si>
  <si>
    <t>EBITDA: Resultado Técnico después de Gastos de Operación + Depreciación + Amortización + Impuestos + Resultado Financiero (del portafolio de gestión) +/- Cambio fluctuación en tasa de cambio + Otros gastos financieros. Meta $47.211 M</t>
  </si>
  <si>
    <t>Índice combinado</t>
  </si>
  <si>
    <t>Índice Combinado: (1-(Resultado técnico después de gastos / Prima devengada)x100). Meta 106.8%</t>
  </si>
  <si>
    <t>Portafolio de inversiones</t>
  </si>
  <si>
    <t>Tasa de rentabilidad del portafolio de inversiones  gestionable: ((Valor de Unidad Final Portafolio de Gestión / Valor de Unidad Inicial Portafolio de Gestión)-1)x100. (Meta 4.8%)</t>
  </si>
  <si>
    <t>Solvencia Patrimonio Técnico</t>
  </si>
  <si>
    <t>Índice de solvencia patrimonio técnico:
(Excedente del patrimonio técnico / Patrimonio adecuado). Meta 24.7%</t>
  </si>
  <si>
    <t>ROE</t>
  </si>
  <si>
    <t>Superar la rentabilidad objetivo del patrimonio ROE: (Utilidad del Ejercicio / Total Patrimonio) x 100. Meta 4.78%</t>
  </si>
  <si>
    <t>GERENCIA DE NEGOCIOS PRIVADOS / VP. COMERCIAL / GERENCIA DE INNOVACIÓN Y PROCESOS</t>
  </si>
  <si>
    <t>Colocación de negocios de productos en el segmento de personas, con énfasis en los funcionarios de las empresas que hacen parte del grupo Bicentenario</t>
  </si>
  <si>
    <t>Porcentaje de funcionarios del grupo Bicentenario con productos Previsora: 
(# de funcionarios con productos Previsora / 12.000 funcionarios).</t>
  </si>
  <si>
    <t>GERENCIA DE LITIGIOS</t>
  </si>
  <si>
    <t>Ejecutar Actividades que apunten a la madurez y mantemiento de la Defensa Juridica de la compañía de conformidad con las brechas identificadas en el MIPG y los lineamientos de la Agencia Nacional de Defensa Jurídica del Estado</t>
  </si>
  <si>
    <t>Actividades que apunten a la madurez y mantemiento de la Defensa Juridica de la compañía de conformidad con las brechas identificadas en el MIPG y los lineamientos de la Agencia Nacional de Defensa Jurídica del Estado</t>
  </si>
  <si>
    <t>Medición Cumplimiento gestión del plan defensa jurídica: 
(% Avance Real / % Planeado).
Nota: Basado en un cronograma definido para alcanzar el 100% del alcance.</t>
  </si>
  <si>
    <t>CONTROL INTERNO</t>
  </si>
  <si>
    <t>Ejecutar actividades de Mantenimiento del Sistema de Control Interno de la compañía de conformidad con las brechas identificadas en la medición del MECI y FURAG.</t>
  </si>
  <si>
    <t>Analizar los resultados de la política de Control Interno en la medición del FURAG de la vigencia 2021, así como los resultados semestrales del MECI generados por la Oficina de Control Interno.</t>
  </si>
  <si>
    <t>PLAN ANTICORRUPCIÓN Y DE ATENCIÓN AL CIUDADANO</t>
  </si>
  <si>
    <t xml:space="preserve">GERENCIA DE SERVICIO  (LIDER FUNCIONAL) /
GERENCIA DE PLANEACION </t>
  </si>
  <si>
    <t>Productos y servicios que promuevan la inclusión y acceso a servicios financieros, o la educación financiera o la prevención de riesgos (Smart Supervision)</t>
  </si>
  <si>
    <t xml:space="preserve">SEXTO COMPONENTE: INICIATIVAS ADICIONALES. Cumplimiento gestión del proyecto estratégico medición bajo el esquema de gestión de proyectos.
</t>
  </si>
  <si>
    <t>VP. COMERCIAL / GERENCIA DE RIESGOS</t>
  </si>
  <si>
    <t>Cumplir con el Plan Anticorrupción y de Atención al Ciudadano PRIMER COMPONENTE: Gestión de Riesgos de Corrupción</t>
  </si>
  <si>
    <r>
      <t xml:space="preserve">Ejecución del PAAC
Nota: Estas actividades las debe definir la Gerencia de Riesgos en el despliegue de este plan e informar a Ger. Innovación y Procesos
</t>
    </r>
    <r>
      <rPr>
        <sz val="11"/>
        <color rgb="FFFF0000"/>
        <rFont val="Calibri"/>
        <family val="2"/>
        <scheme val="minor"/>
      </rPr>
      <t>(Ir Hoja PAAC)</t>
    </r>
  </si>
  <si>
    <t xml:space="preserve"> OFICINA DE MERCADEO Y PUBLICIDAD / SECRETARIA GENERAL / VP. COMERCIAL / GERENCIA DE SERVICIO </t>
  </si>
  <si>
    <t>Cumplir con el Plan Anticorrupción y de Atención al Ciudadano 
TERCER COMPONENTE: RENDICIÓN DE CUENTAS</t>
  </si>
  <si>
    <r>
      <t xml:space="preserve">Ejecución del PAAC
Nota: Estas actividades las debe definir la Oficina de Mercadeo y Publicidad en el despliegue de este plan e informar a Ger. Innovación y Procesos
</t>
    </r>
    <r>
      <rPr>
        <sz val="11"/>
        <color rgb="FFFF0000"/>
        <rFont val="Calibri"/>
        <family val="2"/>
        <scheme val="minor"/>
      </rPr>
      <t>(Ir Hoja PAAC)</t>
    </r>
  </si>
  <si>
    <t xml:space="preserve">GERENCIA DE SERVICIO / VP. COMERCIAL / GERENCIA DE RIESGOS </t>
  </si>
  <si>
    <t>Cumplir con el Plan Anticorrupción y de Atención al Ciudadano 
CUARTO COMPONENTE: MECANISMOS PARA MEJORAR LA ATENCIÓN AL CIUDADANO</t>
  </si>
  <si>
    <r>
      <t xml:space="preserve">Ejecución del PAAC
Nota: Estas actividades las debe definir la Gerencia de Servicio en el despliegue de este plan e informar a Ger. Innovación y Procesos
</t>
    </r>
    <r>
      <rPr>
        <sz val="11"/>
        <color rgb="FFFF0000"/>
        <rFont val="Calibri"/>
        <family val="2"/>
        <scheme val="minor"/>
      </rPr>
      <t>(Ir Hoja PAAC)</t>
    </r>
  </si>
  <si>
    <t>VP. COMERCIAL / GERENCIA DE RIESGOS / SECRETARÍA GENERAL</t>
  </si>
  <si>
    <t>Cumplir con el Plan Anticorrupción y de Atención al Ciudadano 
QUINTO COMPONENTE: MECANISMOS PARA LA TRANSPARENCIA Y ACCESO A LA INFORMACIÓN</t>
  </si>
  <si>
    <t>VP. COMERCIAL / GERENCIA DE RIESGOS / OFICINA DE CONTROL INTERNO DISCIPLINARIO</t>
  </si>
  <si>
    <t>Cumplir con el Plan Anticorrupción y de Atención al Ciudadano 
SEXTO COMPONENTE: INICIATIVAS ADICIONALES</t>
  </si>
  <si>
    <t>Ejecución del PAAC
Nota: Estas actividades las debe definir la Oficina de Control Interno Disciplinario en el despliegue de este plan e informar a Ger. Innovación y Procesos
(Ir Hoja PAAC)</t>
  </si>
  <si>
    <t>PLAN ESTRATÉGICO DE TECNOLOGÍAS DE LA INFORMACIÓN</t>
  </si>
  <si>
    <t>GERENCIA DE T.I</t>
  </si>
  <si>
    <t>Tener soluciones digitales de Previsora interoperables e integradas para asegurar el impacto en indicadores que miden la experiencia y satisfacción del cliente</t>
  </si>
  <si>
    <t>Cumplimiento gestión del proyecto estratégico de Interoperabilidad; medición bajo el esquema de gestión de proyectos
Fase Preliminar : Revisión y entendimiento del ejercicio de consultoría de definición de AE
Fase Preparación Contractual: Definir requerimientos Funcionales. Definir requerimientos Tecnológicos. Realizar estudio de mercado
Fase Estudios previos y contratación: Elaboración de términos de referencia para la invitación abierta, Iniciar el proceso de contratación.
Fase ejecución de la consultoría: Inicio de ejecución de la consultoría.</t>
  </si>
  <si>
    <t>Entregable:  listados de asistencia de dos (2) reuniones en la vigencia 2022 o reporte del MHCP sobre la asistencia de las entidades.</t>
  </si>
  <si>
    <t xml:space="preserve">Cumplir con el Plan Estratégico de Tecnologías de la Información en los demás proyectos que se definan para cerrar brechas identificadas en el PETI Sectorial, medición del MIPG, Arquitectura Empresarial y Gobierno de T.I de la compañía que soporte la operación de los procesos </t>
  </si>
  <si>
    <r>
      <t xml:space="preserve">Cumplimiento proyectos estratégico componente tecnologico definidos en el PETI
</t>
    </r>
    <r>
      <rPr>
        <sz val="11"/>
        <color rgb="FFFF0000"/>
        <rFont val="Calibri"/>
        <family val="2"/>
        <scheme val="minor"/>
      </rPr>
      <t>(Ir Hoja PETI)</t>
    </r>
  </si>
  <si>
    <t>Cumplimiento gestión del proyecto: 
(% Avance Real / % Planeado).</t>
  </si>
  <si>
    <t>PLAN ESTRATÉGICO DE TALENTO HUMANO</t>
  </si>
  <si>
    <t>Gestión de alto desempeño</t>
  </si>
  <si>
    <t>El 90% de los funcionarios con evaluación del desempeño obtnegan una calificación del 80% o mas.</t>
  </si>
  <si>
    <t>PLAN INSTITUCIONAL DE CAPACITACIÓN</t>
  </si>
  <si>
    <t>Alcanzar el nivel de apropiación de los valores de Previsora</t>
  </si>
  <si>
    <t>Nivel de apropiación valores en un 80%: (Número de personas que contestaron entre 3 y 4 en la encuesta de apropiación de valores/Total de encuestas respondidas)*100%</t>
  </si>
  <si>
    <t>Mejorar Índice de Cultura Resiliente.</t>
  </si>
  <si>
    <t xml:space="preserve">Índice de Cultura de Resiliencia medido en un 78,6%: Encuesta de cultura que se mide en el último trimestre del año
</t>
  </si>
  <si>
    <t>Cumplimiento del Plan Institucional de Capacitación</t>
  </si>
  <si>
    <t>Cumplimiento del plan definido para alcanzar el 100% del alcance.</t>
  </si>
  <si>
    <t>Gastos de Operación - Recursos Propios - ARL</t>
  </si>
  <si>
    <t>Desarrollar competencias de analítica de toda la organización</t>
  </si>
  <si>
    <t>Cumplimiento de cronograma definido para alcanzar el 95% del alcance.</t>
  </si>
  <si>
    <t>Nivel de apropiación del Modelo de Liderazgo</t>
  </si>
  <si>
    <t xml:space="preserve">Índice de Modelo de Liderazgo para este año se va a identificar linea base: Encuesta de cultura que se mide en el último trimestre del año
</t>
  </si>
  <si>
    <t>PLAN DE INCENTIVOS INSTITUCIONALES</t>
  </si>
  <si>
    <t>Cumplimiento del Plan de incentivos institucionales</t>
  </si>
  <si>
    <t>PLAN DE TRABAJO ANUAL DE SEGURIDAD Y SALUD EN EL TRABAJO</t>
  </si>
  <si>
    <t>Cumplir con el Plan Anual de Seguridad y Salud en el Trabajo de acuerdo con normatividad vigente y  componentes que se definan para cerrar brechas identificadas en la medición del MIPG.</t>
  </si>
  <si>
    <r>
      <t xml:space="preserve">Cumplimiento del Plan Anual de Seguridad y Salud en el Trabajo. 
Nota: Estas actividades las debe definir la Gerencia de Talento Humano en el despliegue de este plan e informar a Ger. Innovación y Procesos
</t>
    </r>
    <r>
      <rPr>
        <sz val="11"/>
        <color rgb="FFFF0000"/>
        <rFont val="Calibri"/>
        <family val="2"/>
        <scheme val="minor"/>
      </rPr>
      <t>(Ir Hoja PSST)</t>
    </r>
  </si>
  <si>
    <t>PLAN INSTITUCIONAL DE ARCHIVOS</t>
  </si>
  <si>
    <t>Cumplir con el Plan Institucional de Archivos para cerrar brechas identificadas la medición del MIPG y normatividad exigida por el Archivo General de la Nación</t>
  </si>
  <si>
    <t>Ejecución del PINAR
Nota: Estas actividades las debe definir la Subgerencia de Recursos Físicos en el despliegue de este plan e informar a Ger. Innovación y Procesos
(Ir Hoja PINAR)</t>
  </si>
  <si>
    <t xml:space="preserve">DIRECCIONAMIENTO ESTRATÉGICO Y PLANEACIÓN </t>
  </si>
  <si>
    <t>COMPRAS Y CONTRATACIÓN PÚBLICA</t>
  </si>
  <si>
    <t>PLAN ANUAL DE ADQUISICIONES</t>
  </si>
  <si>
    <t>GERENCIA DE CONTRATACIÓN</t>
  </si>
  <si>
    <t xml:space="preserve">Ejecutar el Plan Anual de Adquisiciones según programación anual </t>
  </si>
  <si>
    <r>
      <t xml:space="preserve">Ejecución del PAA
Nota: Estas actividades las debe definir la Gerencia de Contratación en el despliegue de este plan e informar a Ger. Innovación y Procesos
</t>
    </r>
    <r>
      <rPr>
        <sz val="11"/>
        <color rgb="FFFF0000"/>
        <rFont val="Calibri"/>
        <family val="2"/>
        <scheme val="minor"/>
      </rPr>
      <t>(Ir Hoja PAA)</t>
    </r>
  </si>
  <si>
    <t>SEGURIDAD DIGITAL</t>
  </si>
  <si>
    <t xml:space="preserve">PLAN DE TRATAMIENTO DE RIESGOS DE SEGURIDAD Y PRIVACIDAD DE LA INFORMACIÓN </t>
  </si>
  <si>
    <t>GERENCIA DE RIESGOS Y GERENCIA DE TI</t>
  </si>
  <si>
    <t xml:space="preserve">Ejecutar actividades relacionadas con el tratamiento de riesgos de seguridad y privacidad de la información de acuerdo con los controles establecidos. </t>
  </si>
  <si>
    <r>
      <t xml:space="preserve">Ejecución del PTRSPI
Nota: Estas actividades las debe definir la Gerencia de Riesgos y la Gerencia de TI en el despliegue de este plan e informar a Ger. Innovación y Procesos
</t>
    </r>
    <r>
      <rPr>
        <sz val="11"/>
        <color rgb="FFFF0000"/>
        <rFont val="Calibri"/>
        <family val="2"/>
        <scheme val="minor"/>
      </rPr>
      <t xml:space="preserve">
(Ir Hoja PTRSPI)</t>
    </r>
  </si>
  <si>
    <t xml:space="preserve">PLAN DE SEGURIDAD Y PRIVACIDAD DE LA INFORMACIÓN </t>
  </si>
  <si>
    <t>Ejecutar actividades que conlleven a la madurez del MSPI de la compañía y cumplimiento de la Res 500 - MINTIC y buenas practicas de la ISO 27001</t>
  </si>
  <si>
    <r>
      <t xml:space="preserve">Ejecución del PSPI
Nota: Estas actividades las debe definir la Gerencia de Riesgos y la Gerencia de TI en el despliegue de este plan e informar a Ger. Innovación y Procesos
</t>
    </r>
    <r>
      <rPr>
        <sz val="11"/>
        <color rgb="FFFF0000"/>
        <rFont val="Calibri"/>
        <family val="2"/>
        <scheme val="minor"/>
      </rPr>
      <t>(Ir Hoja PSPI)</t>
    </r>
  </si>
  <si>
    <t>PLAN INSTITUCIONAL DE ARCHIVOS - PINAR 2022</t>
  </si>
  <si>
    <t>Según el artículo 2.8.2.5.8. del Decreto 1080 de 2015, Único Reglamentario del Sector Cultura, mediante el cual se reglamentan las Leyes 594 de 2000 y1437 de 2011, incluye dentro de los instrumentos archivísticos para la gestión documental el Plan Institucional de Archivos - PINAR; en el artículo 2.8.2.5.10. señala que todas las entidades del Estado deben formular un Programa de Gestión Documental (PGD), a corto, mediano y largo plazo, como parte del Plan Estratégico Institucional y del Plan de Acción Anual.
Se encuentra revisado por Secretaría General y socializado y arprobado por el Comité Institucional de Gestión y Desempeño.</t>
  </si>
  <si>
    <t>HERRAMIENTA DE SEGUIMIENTO
PLAN INSTITUCIONAL DE ARCHIVOS - PINAR</t>
  </si>
  <si>
    <t>Objetivo</t>
  </si>
  <si>
    <t>Actividad</t>
  </si>
  <si>
    <t>Producto/Entregable</t>
  </si>
  <si>
    <t>Responsable</t>
  </si>
  <si>
    <t>Recursos</t>
  </si>
  <si>
    <t>Presupuesto</t>
  </si>
  <si>
    <t xml:space="preserve">Inicio ejecución </t>
  </si>
  <si>
    <t>Finalización ejecución</t>
  </si>
  <si>
    <t>SEGUIMIENTO</t>
  </si>
  <si>
    <t xml:space="preserve">Fuente </t>
  </si>
  <si>
    <t>RESULTADO
I TRIM</t>
  </si>
  <si>
    <t>RESULTADO
II TRIM</t>
  </si>
  <si>
    <t>RESULTADO
III TRIM</t>
  </si>
  <si>
    <t>RESULTADO
IV TRIM</t>
  </si>
  <si>
    <t>Sensibilizar, capacitar y divulgar a los servidores de la Compañía sobre la importancia del manejo de la información que produce en razón de sus funciones, haciendo énfasis en el manejo de OnBase y los procesos y procedimientos de gestión documental</t>
  </si>
  <si>
    <t>Participar en las mesas de trabajo programadas por la Mesa Sectorial de Gestión Documental Ministerio de Hacienda, para la revisión del Modelo de Gestión Documental y Administración de Archivos del AGN</t>
  </si>
  <si>
    <t>Listado de asistencia a las mesas sectoriales de la política de gestión documental, coordinadas por el MHCP.</t>
  </si>
  <si>
    <t>Profesional Administración Documental
Subgerente de Recursos Físicos</t>
  </si>
  <si>
    <t>\\pr0980nas\Subgerencia_De_Recursos_Fisicos\GESTION_DOCUMENTAL</t>
  </si>
  <si>
    <t>Implementar nuevos flujos en el gestor documental OnBase - SGDEA, (proyecto integrado con carpeta única)</t>
  </si>
  <si>
    <t>Parametrizar en OnBase los flujos documentales aprobados - Instalar el módulo de SGDEA.</t>
  </si>
  <si>
    <t>Modulo instalado y parametrizado en OnBase</t>
  </si>
  <si>
    <t>SUBGERENCIA DE RECURSOS FÍSICOS
EQUIPO DE PROYECTO CARPETA ÚNICA</t>
  </si>
  <si>
    <t>Profesional Administración Documental
Subgerente de Recursos Físicos
Equipo de proyecto Carpeta ünica</t>
  </si>
  <si>
    <t>Elaborar, implementar y hacer seguimiento a los instrumentos archivisticos que contempla la normatividad vigente</t>
  </si>
  <si>
    <t>Elaborar el Esquema de Metadatos  para la gestión del documento electrónico en la compañía</t>
  </si>
  <si>
    <t>Esquema de metadatos Gestión Documental</t>
  </si>
  <si>
    <t xml:space="preserve">Organizar el Fondo Documental Acumulado de la compañía con el fin de racionalizar recursos de custodia y almacenamiento, garantizando el ciclo vital de los documentos con valores técnicos, legales, contables e históricos </t>
  </si>
  <si>
    <t>Avanzar en la actualización y ajuste del inventario documental del FDA</t>
  </si>
  <si>
    <t>Formato Único de Inventario Documental (FUID) debidamente diligenciado del (FDA)</t>
  </si>
  <si>
    <r>
      <t xml:space="preserve">PLAN ANUAL DE ADQUISICIONES 2022
</t>
    </r>
    <r>
      <rPr>
        <b/>
        <sz val="14"/>
        <color theme="0"/>
        <rFont val="Calibri"/>
        <family val="2"/>
        <scheme val="minor"/>
      </rPr>
      <t>(Nota: El plan se encuentra en aprobación por parte de la Alta Dirección y será publicado en su versión definitiva el 31 de enero 2022)</t>
    </r>
  </si>
  <si>
    <t>Código UNSPSC</t>
  </si>
  <si>
    <t>Descripción</t>
  </si>
  <si>
    <t>Fecha estimada de inicio de proceso de selección (mes)</t>
  </si>
  <si>
    <t>Fecha estimada de presentación de ofertas (mes)</t>
  </si>
  <si>
    <t>Duración del contrato (intervalo: días, meses, años)</t>
  </si>
  <si>
    <t>Duración del contrato (número)</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</si>
  <si>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</si>
  <si>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</si>
  <si>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</si>
  <si>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</si>
  <si>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</si>
  <si>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</si>
  <si>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</si>
  <si>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</si>
  <si>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</si>
  <si>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</si>
  <si>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</si>
  <si>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Servicios profesionales especializados, para apoyar la ejecución de las actividades correspondientes al Oficial de Seguridad de la Información deLA PREVISORA S.A., garantizando la adecuada gestión del Sistema de Seguridad de la Información (SGSI) y Ciberseguridad de LA PREVISORA S.A., en desarrollo de su líneaestratégica de seguridad.</t>
  </si>
  <si>
    <t>Días</t>
  </si>
  <si>
    <t>CERRADA</t>
  </si>
  <si>
    <t xml:space="preserve">Recursos propios </t>
  </si>
  <si>
    <t>134,946,000 COP</t>
  </si>
  <si>
    <t>117,810,000 COP</t>
  </si>
  <si>
    <t>Sí</t>
  </si>
  <si>
    <t>No solicitadas</t>
  </si>
  <si>
    <t>PRESIDENCIA</t>
  </si>
  <si>
    <t>Distrito Capital de Bogotá - Bogotá</t>
  </si>
  <si>
    <t>SANDRA CEDIEL</t>
  </si>
  <si>
    <t>contratacion@previsora.gov.co</t>
  </si>
  <si>
    <t>Servicios profesionales especializados, para diagnóstico y actualización de estrategias del PCN de la compañía</t>
  </si>
  <si>
    <t>DIRECTA</t>
  </si>
  <si>
    <t>29,750,000 COP</t>
  </si>
  <si>
    <t>No</t>
  </si>
  <si>
    <t>NA</t>
  </si>
  <si>
    <t xml:space="preserve">servicios profesionales de abogado, analizando y proyectando lasdecisiones de segunda instancia de los procesos disciplinarios </t>
  </si>
  <si>
    <t>35,700,000 COP</t>
  </si>
  <si>
    <t>CINDY RINCÓN</t>
  </si>
  <si>
    <t>Servicios profesionales para apoyar y asesorar a la Presidencia</t>
  </si>
  <si>
    <t>187,702,666 COP</t>
  </si>
  <si>
    <t>Consultoria y apoyo - permanente en Normas Internacionales de información Financiera</t>
  </si>
  <si>
    <t>95,200,000 COP</t>
  </si>
  <si>
    <t>VICEPRESIDENCIA FINANCIERA</t>
  </si>
  <si>
    <t xml:space="preserve">Martha Meneses / Olga Inés Sarmiento </t>
  </si>
  <si>
    <t>Prestar el servicio de auditoría interna, valoración del riesgo, auditoría de calidad, ambiental, y seguimiento del Sistema de Control Interno.</t>
  </si>
  <si>
    <t>ABIERTA</t>
  </si>
  <si>
    <t>2,785,643,454 COP</t>
  </si>
  <si>
    <t>450,685,735 COP</t>
  </si>
  <si>
    <t>Johny Gender Navas Flóres/Nestor Gabriel Coronado</t>
  </si>
  <si>
    <t>Analizar los casos reportados a través de la línea ética de LA PREVISORA S.A. e investigar y dar claridad a los hechos en los que se fundamentan mediante procedimientos de investigación pertinentes, entregando un resultado que conduzca a establecer un esquema de atención apropiado para cada situación reportada y su tratamiento</t>
  </si>
  <si>
    <t>72,399,600 COP</t>
  </si>
  <si>
    <t>INES NIETO</t>
  </si>
  <si>
    <t>Servicios profesionales para la revisión y actualización de la calificación de "Fortaleza Financiera" de LA PREVISORA S.A., de acuerdo con lo establecido en las metodologías debidamente aprobadas y con la regulación vigente.</t>
  </si>
  <si>
    <t>37,087,540 COP</t>
  </si>
  <si>
    <t>Carlos Andrés Carrillo / Claudia Milena Santamaría</t>
  </si>
  <si>
    <t>Asesoría jurídica para obtener la renovación del Legal Entity Identifier (LEI) necesario para la negociación de instrumentos derivados</t>
  </si>
  <si>
    <t>1,547,000 COP</t>
  </si>
  <si>
    <t>Maria Teresa Romero/Maria Carolina Rodriguez</t>
  </si>
  <si>
    <t>ERA</t>
  </si>
  <si>
    <t>23,114,358 COP</t>
  </si>
  <si>
    <t>Diana Marcela Marulanda</t>
  </si>
  <si>
    <t>Validación automática de parque automotor que permite la revisión de la información de un conductor y de un vehículo a través de la consulta de las bases de datos públicas que permiten establecer un nivel de riesgo para cada una de las personas y vehículos consultados</t>
  </si>
  <si>
    <t>1,993,250,000 COP</t>
  </si>
  <si>
    <t>VICEPRESIDENCIA TÉCNICA</t>
  </si>
  <si>
    <t>Juan Pablo Mora</t>
  </si>
  <si>
    <t>Herramienta para analisis y administración de riesgos agropecuarios.</t>
  </si>
  <si>
    <t>249,900,000 COP</t>
  </si>
  <si>
    <t>CARLOS EDUARDO GONZALEZ TRIVIÑO</t>
  </si>
  <si>
    <t>Suscripción al servicio de información jurídica www.contratacionenlinea.co para el suministro de información especializada en contratación estatal y procedimiento administrativo</t>
  </si>
  <si>
    <t>1,428,000 COP</t>
  </si>
  <si>
    <t>MARIA ISABEL WILCHES SEGOVIA Jefe Oficina, KAREN LEÓN Especialista</t>
  </si>
  <si>
    <t>Adquisición  de EPP Camisas de seguridad - Barbuquejo de 4 puntos para casco de seguridad</t>
  </si>
  <si>
    <t>1,123,611 COP</t>
  </si>
  <si>
    <t>ALONSO BLANCO MEDINA</t>
  </si>
  <si>
    <t xml:space="preserve">Adquisición  de EPP Botas de seguridad </t>
  </si>
  <si>
    <t>1,577,999 COP</t>
  </si>
  <si>
    <t>1,578,000 COP</t>
  </si>
  <si>
    <t>Servicio de Georreferenciación</t>
  </si>
  <si>
    <t>80,979,500 COP</t>
  </si>
  <si>
    <t>75,029,500 COP</t>
  </si>
  <si>
    <t>Misael Sierra Salgado</t>
  </si>
  <si>
    <t>Cálculo, análisis y revisión de supuestos actuariales para el cálculo del pasivo pensional y beneficios a empleados bajo normatividad NIIF y Colombiana.</t>
  </si>
  <si>
    <t>20,836,900 COP</t>
  </si>
  <si>
    <t>Juan Carlos Vega Rueda</t>
  </si>
  <si>
    <t>Permitir el acceso para la consulta de información a las bases de datos de los sistemas informáticos denominados SISA y CEXPER.</t>
  </si>
  <si>
    <t>46,050,620 COP</t>
  </si>
  <si>
    <t>Wilson Orlando Parra Núñez</t>
  </si>
  <si>
    <t>Contratación de firma que realiza Auditoría de cuentas para la atención de reclamaciones de Soat y AP</t>
  </si>
  <si>
    <t>30,101,814,326 COP</t>
  </si>
  <si>
    <t>7,725,635,304 COP</t>
  </si>
  <si>
    <t>VICEPRESIDENCIA DE INDEMNIZACIONES</t>
  </si>
  <si>
    <t>SANDRA PATRICIA PEDROZA VELASCO / MARITZA GISELA AYURE AGUILAR</t>
  </si>
  <si>
    <t xml:space="preserve">Prestar el servicio de administración de riesgos y control de pérdidas, inspecciones y conceptos procedimientos especializados para la suscripción de riesgos de seguros del ramo de transportes </t>
  </si>
  <si>
    <t>47,600,000 COP</t>
  </si>
  <si>
    <t xml:space="preserve">Prestar los servicios de administración de riesgos, control de pérdidas y procedimientos especializados para los diferentes riesgos amparados en negocios nuevos o vigentes del ramo de automóviles. </t>
  </si>
  <si>
    <t>Prestar el servicio de administración de riesgos de Responsabilidad Civil Profesional de Clínicas y Hospitales para las instituciones Hospitalarias asignadas por LA PREVISORA S.A. a través de las Oficinas de Prevención de Riesgos y de Responsabilidad Civil</t>
  </si>
  <si>
    <t>96,390,000 COP</t>
  </si>
  <si>
    <t xml:space="preserve">Prestar el servicio de diagnóstico para transformadores mediante el análisis de aceites dieléctricos a los transformadores de los asegurados distribuidos a nivel nacional y que determine LA PREVISORA S.A, para disminuir la probabilidad de ocurrencia y minimizar las pérdidas en caso de siniestros por rotura de maquinaria y su respectivo lucro cesante. </t>
  </si>
  <si>
    <t>71,400,000 COP</t>
  </si>
  <si>
    <t>En las sucursales que LA PREVISORA indique, EL PROVEEDOR se compromete a prestar los servicios, de inspección de los bienes asegurables y/o asegurados y/o a prestar servicios de administración de riesgos y control de pérdidas, de riesgos en curso y/o por suscribir asignados por LA PREVISORA S.A. que permita establecer si el riesgo es asegurable y de serlo  las actividades necesarias para lograr un mejoramiento de los riesgos identificados, disminuyendo la probabilidad y severidad de pérdidas para los asegurados y la compañía.</t>
  </si>
  <si>
    <t>1,635,415,229 COP</t>
  </si>
  <si>
    <t>Renovacion del servicio de emision y recaudo para el ramo SOAT</t>
  </si>
  <si>
    <t>6,664,010,319 COP</t>
  </si>
  <si>
    <t>2,177,496,510 COP</t>
  </si>
  <si>
    <t>Mario Jurado</t>
  </si>
  <si>
    <t>Renovacion del servicio de consulta mediante web services a la base de datos del RUNT</t>
  </si>
  <si>
    <t>830,899,940 COP</t>
  </si>
  <si>
    <t>271,500,438 COP</t>
  </si>
  <si>
    <t>Coordinar y prestar servicios de atención asociados a salud en las pólizas de accidentes personales, accidentes escolares y vida grupo a traves de la red médica suministrada por el proveedor a nivel nacional</t>
  </si>
  <si>
    <t>1,548,000,000 COP</t>
  </si>
  <si>
    <t>LUIS FELIPE CASTILLO B.</t>
  </si>
  <si>
    <t>Realizar para LA ASEGURADORA, la administración delegada de los procesos operativos  para la coordinación y prestación de los servicios de asistencia exequial a nivel nacional, a la cartera de clientes de LA ASEGURADORA, que se ajusten a las condiciones, términos y valor asegurado que esta establezca en cada una de las pólizas que expida de sus pólizas con asistenciaexequial</t>
  </si>
  <si>
    <t>160,782,000 COP</t>
  </si>
  <si>
    <t>NIIF y Solvencia ll</t>
  </si>
  <si>
    <t>2,380,000,000 COP</t>
  </si>
  <si>
    <t>OLGA INES SARMIENTO</t>
  </si>
  <si>
    <t>Contratar el servicio de uso y administración de plataforma virtual para pruebas de conocimientos de ingreso a LA PREVISORA S.A., así como el diseño de preguntas para los cargos que esta requiera.</t>
  </si>
  <si>
    <t>45,206,855 COP</t>
  </si>
  <si>
    <t>SECRETARÍA GENERAL</t>
  </si>
  <si>
    <t>LIANA ABRIL /XIMENA OCHOA</t>
  </si>
  <si>
    <t>Contratar el servicio de una plataforma web para uso ilimitado de los módulos de competencias, desempeño por objetivos, tareas, análisis de potencial, volatilidad, planes de desarrollo, clima organizacional, organigrama, perfiles de cargo, criticidad de cargos y planes de sucesión, incluido el servicio de hosting.</t>
  </si>
  <si>
    <t>79,730,000 COP</t>
  </si>
  <si>
    <t xml:space="preserve">Contratar la suscripción al portal El Empleo para la publicación de ofertas de empleo que La Previsora considere necesarioas asi como la consecucion de hojas de vida. </t>
  </si>
  <si>
    <t>16,291,638 COP</t>
  </si>
  <si>
    <t>LIANA ABRIL /GIOMARA AGUIRRE</t>
  </si>
  <si>
    <t xml:space="preserve">Suminstro por medio de una plataforma de un stock de pruebas psicologicas especializadas en evaluación de competencias y personalidad </t>
  </si>
  <si>
    <t>15,470,000 COP</t>
  </si>
  <si>
    <t xml:space="preserve">Contratar un aliado que brinde el  servicio del Plan de Formación en habilidades informáticas de Excel dirigida a los funcionarios de la Compañia </t>
  </si>
  <si>
    <t>19,776,000 COP</t>
  </si>
  <si>
    <t>LIANA ABRIL /SORAIDA BORDA CARRANZA</t>
  </si>
  <si>
    <t>Contratar proveedor especializado  que brinde de acuerdo a las necesidades de capacitación, entrenamiento y/o desarrollo de los colaboradores de La Previsora en diferentes cursos, congresos, foros y seminarios</t>
  </si>
  <si>
    <t>135,126,659 COP</t>
  </si>
  <si>
    <t>Contratar proveedores especializados para los procesos de formación definidos en el Plan Anual de formacion 2022</t>
  </si>
  <si>
    <t>Contratar un proveedor que se encargue de implementar estrategias y herramientas necesarias para afianzar la cultura organizacional, basado en un proceso de integridad, gestión del cambio y liderazgo.</t>
  </si>
  <si>
    <t>85,442,000 COP</t>
  </si>
  <si>
    <t>Contratar un proveedor que realice la definición,estructuración e implementación del modelointegrado de cultura en el marco de suPlaneación Estratégica 2022-2025</t>
  </si>
  <si>
    <t>49,694,400 COP</t>
  </si>
  <si>
    <t>Poliza de hospitalizacion y cirugia para los funcionarios convencionados, según convencion colectiva de trabajo 2020-2023, durante la vigencia 2023</t>
  </si>
  <si>
    <t>6,560,321,059 COP</t>
  </si>
  <si>
    <t>LUZ MERY NARANJO CARDENAS</t>
  </si>
  <si>
    <t>Poliza de vida grupo y exequias para los funcionarios convencionados según convencion colectiva de trabaja 2020-2023, durante la vigencia 2022-2023</t>
  </si>
  <si>
    <t>808,827,580 COP</t>
  </si>
  <si>
    <t>735,297,800 COP</t>
  </si>
  <si>
    <t>Poliza de incendio y terremoto para los inmuebles que se encuentran hipotecados a favor de la compañía por el prestamo otorgado a las funcionarios según la convencion colectiva de trabajo 2020-2023, durante la vigencia 2022-2023</t>
  </si>
  <si>
    <t>48,729,191 COP</t>
  </si>
  <si>
    <t>Poliza vida grupo deudor para los prestamos hipotecarios que han sido otorgados a los funcionarios según lo defino en la convencion colectiva de trabajo 2020-2023, durante la vigencia 2022-2023</t>
  </si>
  <si>
    <t>53,929,584 COP</t>
  </si>
  <si>
    <t>Plan de bienestar 2022</t>
  </si>
  <si>
    <t>382,500,000 COP</t>
  </si>
  <si>
    <t>304,500,000 COP</t>
  </si>
  <si>
    <t>MARTHA LUCIA GOMEZ M</t>
  </si>
  <si>
    <t>Gastos salud ocupacional</t>
  </si>
  <si>
    <t>25,000,000 COP</t>
  </si>
  <si>
    <t>15,000,000 COP</t>
  </si>
  <si>
    <t>Auditoria interna efr</t>
  </si>
  <si>
    <t>11,900,000 COP</t>
  </si>
  <si>
    <t>Auditoria externa efr - icontec</t>
  </si>
  <si>
    <t>4,760,000 COP</t>
  </si>
  <si>
    <t>Uso de marca efr</t>
  </si>
  <si>
    <t>5,355,000 COP</t>
  </si>
  <si>
    <t>Contratar avalúos y estudio de titulos de los inmuebles de las compañía bajo normas NIIF</t>
  </si>
  <si>
    <t>191,709,000 COP</t>
  </si>
  <si>
    <t>63,903,000 COP</t>
  </si>
  <si>
    <t>Aprobadas</t>
  </si>
  <si>
    <t>SANDRA PATRICIA GONZALEZ BELLO</t>
  </si>
  <si>
    <t xml:space="preserve">Contratar el Servicio de Parqueadero para los funcionarios de Casa Matriz, Estatal y  Masivos </t>
  </si>
  <si>
    <t>49,035,449 COP</t>
  </si>
  <si>
    <t>Contratar saneamiento administrativo  de los inmuebles de las compañía</t>
  </si>
  <si>
    <t>107,100,000 COP</t>
  </si>
  <si>
    <t xml:space="preserve">Gasolina planta eléctrica y vehículos. Colombia Compra Eficiente. </t>
  </si>
  <si>
    <t>14,344,389 COP</t>
  </si>
  <si>
    <t>MARTHA ISABEL PUERTO</t>
  </si>
  <si>
    <t>Suministro obras legis</t>
  </si>
  <si>
    <t>25,760,520 COP</t>
  </si>
  <si>
    <t>6,866,771 COP</t>
  </si>
  <si>
    <t>Contratar el suministro para  los funcionarios y visitantes de Casa Matriz las bebidas hidratantes.</t>
  </si>
  <si>
    <t>115,308,478 COP</t>
  </si>
  <si>
    <t>27,642,620 COP</t>
  </si>
  <si>
    <t>Realizar  el servicio de mantenimiento puertas de seguridad y avisos luminosos de las sedes ubicadas en la ciudad de Bogotá.</t>
  </si>
  <si>
    <t>132,878,205 COP</t>
  </si>
  <si>
    <t>42,150,105 COP</t>
  </si>
  <si>
    <t>Contratar el servicio de fotocopias para todas las dependencias de Casa Matriz</t>
  </si>
  <si>
    <t>50,148,347 COP</t>
  </si>
  <si>
    <t>13,340,566 COP</t>
  </si>
  <si>
    <t>Contratar la revisión y recargue de los extintores de Casa Matriz</t>
  </si>
  <si>
    <t>9,660,048 COP</t>
  </si>
  <si>
    <t>3,064,250 COP</t>
  </si>
  <si>
    <t>Contratar la recertificación del transporte vertical y puertas electricas de Casa Matriz</t>
  </si>
  <si>
    <t>2,975,724 COP</t>
  </si>
  <si>
    <t>Contratacion mantenimiento preventivo y correctivo sistema de deteccion de incendio y cambio de agente limpio centro de computo</t>
  </si>
  <si>
    <t>131,518,085 COP</t>
  </si>
  <si>
    <t>41,718,663 COP</t>
  </si>
  <si>
    <t>Contratar el mantenimiento preventivo y correctivo del conmutador</t>
  </si>
  <si>
    <t>146,059,928 COP</t>
  </si>
  <si>
    <t>46,331,460 COP</t>
  </si>
  <si>
    <t>Contratar el mantenimiento preventivo y correctivo de los vehiculos de la Compañía</t>
  </si>
  <si>
    <t>92,501,911 COP</t>
  </si>
  <si>
    <t>20,004,187 COP</t>
  </si>
  <si>
    <t>Contratar el mantenimiento de las maquinas de café y la compra de termos</t>
  </si>
  <si>
    <t>36,842,400 COP</t>
  </si>
  <si>
    <t>Contratar los gasto notariales para las diferentes dependencias de casa matriz</t>
  </si>
  <si>
    <t>41,044,303 COP</t>
  </si>
  <si>
    <t>13,019,604 COP</t>
  </si>
  <si>
    <t>Contratar el mantenimiento preventivo y correctivo de los aires acondicionados de casa matriz y la "L"</t>
  </si>
  <si>
    <t>116,286,721 COP</t>
  </si>
  <si>
    <t>36,887,144 COP</t>
  </si>
  <si>
    <t>Contratar el intermediario para la renovacion del programa de seguros</t>
  </si>
  <si>
    <t xml:space="preserve"> COP</t>
  </si>
  <si>
    <t>Contratar todos los ramos de seguros para los bienes muebles e inmuebles de La Previsora S.A. Cía de Seguros</t>
  </si>
  <si>
    <t>4,350,779,981 COP</t>
  </si>
  <si>
    <t>1,380,104,673 COP</t>
  </si>
  <si>
    <t>Contratar el mantenimiento preventivo y correctivo de la planta electrica FG WILSON</t>
  </si>
  <si>
    <t>7,403,228 COP</t>
  </si>
  <si>
    <t>Contratar el servicio de fumigacion para las instalaciones de casa matriz, aparcadero las palmas, oficinas edificio vima y bodega tequendama</t>
  </si>
  <si>
    <t>14,415,043 COP</t>
  </si>
  <si>
    <t>4,572,575 COP</t>
  </si>
  <si>
    <t>Contratar la suscripcion Notinet para todos los funcionarios de casa matriz</t>
  </si>
  <si>
    <t>16,640,000 COP</t>
  </si>
  <si>
    <t>Adecuación Integral piso octavo Casa Matriz</t>
  </si>
  <si>
    <t>1,065,050,000 COP</t>
  </si>
  <si>
    <t>THELMIRA NUÑEZ</t>
  </si>
  <si>
    <t>Adecuación implemetación sistema Hidraulico Casa Matriz</t>
  </si>
  <si>
    <t>773,500,000 COP</t>
  </si>
  <si>
    <t>Adecuacion e Intalación de oficnas Casa Matriz</t>
  </si>
  <si>
    <t>97,282,500 COP</t>
  </si>
  <si>
    <t>Adquisicion activos fijos Casa Matriz</t>
  </si>
  <si>
    <t>416,500,000 COP</t>
  </si>
  <si>
    <t>JOHN HERMITH RAMIREZ</t>
  </si>
  <si>
    <t>Adquisicion activos fijos Sucursales</t>
  </si>
  <si>
    <t>147,971,841 COP</t>
  </si>
  <si>
    <t xml:space="preserve">Realizar todas las gestiones para la publicación de avisos de prensa en diarios de amplia circulación nacional, referente a temas como Asambleas Ordinarias y Extraordinarias, publicación de fallecimientos de pensionados o personal activo de la compañía, reclamaciones de acreencias laborales, cierres y aperturas de sucursales, entre otros avisos relacionados con la gestión administrativa de la compañía </t>
  </si>
  <si>
    <t>47,964,867 COP</t>
  </si>
  <si>
    <t>14,283,384 COP</t>
  </si>
  <si>
    <t>DIANA PATRICIA MARTINEZ</t>
  </si>
  <si>
    <t>Suministro y distribución continua de herramientas, materiales de construcción, materiales eléctricos y de ferretería, para atender diferentes solicitudes de LA PREVISORA S.A., en las instalaciones ubicadas en la ciudad de Bogotá, de acuerdo a las cantidades y especificaciones que le sean requeridas</t>
  </si>
  <si>
    <t>285,836,033 COP</t>
  </si>
  <si>
    <t>90,669,638 COP</t>
  </si>
  <si>
    <t xml:space="preserve"> prestación del servicio integral de aseo, limpieza y cafetería a nivel nacional y de operarios de mantenimiento para la sede de Casa Matriz en Bogotá, (toderos). </t>
  </si>
  <si>
    <t>4,046,213,377 COP</t>
  </si>
  <si>
    <t>1,222,420,960 COP</t>
  </si>
  <si>
    <t>Prestación del servicio de vigilancia y seguridad privada, protección con medio humano con armas, equipos de comunicación y de seguridad con medios tecnológicos en las instalaciones de la Previsora S.A  a nivel nacional</t>
  </si>
  <si>
    <t>4,797,088,097 COP</t>
  </si>
  <si>
    <t>1,416,000,765 COP</t>
  </si>
  <si>
    <t>servicio de BPO para la gestión del ciclo de vida de los documentos recibidos y enviados para y por La Previsora S.A. (recepción/envío, alistamiento, digitalización, indexación, clasificación, distribución/asignación, trámite, notificación a reclamantes (SOAT y AP) administración de archivo, almacenamiento y consulta), para todas las unidades documentales que son recibidas, producidas y tramitadas a nivel interno o externo por la Previsora S.A.</t>
  </si>
  <si>
    <t>24,580,655,608 COP</t>
  </si>
  <si>
    <t xml:space="preserve">CRISTHIAN  OSWALDO ALVARADO </t>
  </si>
  <si>
    <t>Cumplimiento a la Ley 2173 del 30 de diciembre de 2021 - Siembra de árboles -</t>
  </si>
  <si>
    <t>51,170,000 COP</t>
  </si>
  <si>
    <t>ADQUISICION IMPRESORA PARA CARNETS</t>
  </si>
  <si>
    <t>9,520,000 COP</t>
  </si>
  <si>
    <t>Sergio Suárez</t>
  </si>
  <si>
    <t xml:space="preserve">Buscador Jurídico </t>
  </si>
  <si>
    <t>5,950,000 COP</t>
  </si>
  <si>
    <t>VICEPRESIDENCIA JURÍDICA</t>
  </si>
  <si>
    <t>JULIANA BARRERA</t>
  </si>
  <si>
    <t>Prestación de servicios profesionales para realizar el trámite de registros y renovaciones de La Previsora ante la Superintendencia de Industria y Comercio y servicio profesional de abogado especialista en contratación estatal y privada, brindando asistencia y representando a LA PREVISORA S.A. en los procesos licitatorios y/o concursos de selección regidos por el estatuto general de la contratación pública, por normas especiales, por las normas de derecho privado vigentes, y aquellas normas que en el desarrollo de este contrato sean publicadas y regulen el objeto u otra obligacion o contenido de este contrato, el los cuales LA PREVISORA S.A. participe como oferente, proponente y/o tenga algún interés, sin consideración a la cuantía y en el territorio nacional.</t>
  </si>
  <si>
    <t>236,300,000 COP</t>
  </si>
  <si>
    <t>240,499,000 COP</t>
  </si>
  <si>
    <t>Asesoría y soporte en materia de Protección de Datos Personales a la compañía, incluido al Comité de protección de datos personales el cual cumple las funciones asignadas como Oficial de Protección de Datos Personales de La Previsora S.A Compañía de Seguros.</t>
  </si>
  <si>
    <t>32,725,000 COP</t>
  </si>
  <si>
    <t>Atención de asesorias y conceptos jurídicos especializados a demanda</t>
  </si>
  <si>
    <t>46,168,005 COP</t>
  </si>
  <si>
    <t>Evento capacitacion anual abogados internos y externos de la Vicepresidencia Jurídica</t>
  </si>
  <si>
    <t>23,800,000 COP</t>
  </si>
  <si>
    <t xml:space="preserve">PRESTACION DE SERVICIOS PROFESIONALES ESPECIALIZADOS </t>
  </si>
  <si>
    <t>85,680,000 COP</t>
  </si>
  <si>
    <t>SANDRA CECILIA REY TOVAR</t>
  </si>
  <si>
    <t>Servicio de asesoría y otros a demanda para la Vicepresidencia</t>
  </si>
  <si>
    <t>44,125,200 COP</t>
  </si>
  <si>
    <t>AMANDA LUCIA LOPEZ</t>
  </si>
  <si>
    <t>Estudio de bienes</t>
  </si>
  <si>
    <t>3,570,000 COP</t>
  </si>
  <si>
    <t>Contrato Marco | AutomatizacionesBrindar servicios de consultoría para la automatización de asistentes robóticos, incluyendo el mantenimiento, soporte y licenciamiento.</t>
  </si>
  <si>
    <t>502,221,710 COP</t>
  </si>
  <si>
    <t>407,021,710 COP</t>
  </si>
  <si>
    <t>VICEPRESIDENCIA DE DESARROLLO CORPORATIVO</t>
  </si>
  <si>
    <t xml:space="preserve">Iván Cortés Gómez </t>
  </si>
  <si>
    <t>Auditoria Icontec | Sello Buenas Prácticas de InnovaciónAuditoria de Seguimiento del Sistema de Gestión de Innovación</t>
  </si>
  <si>
    <t>2,380,000 COP</t>
  </si>
  <si>
    <t>Mitzi Tatiana Ferro Mojica</t>
  </si>
  <si>
    <t xml:space="preserve">Auditoria Icontec | Seguimiento en ISO 9001:2015 y 14001:2015Auditoria de Seguimiento del Sistema de Gestión Integral. </t>
  </si>
  <si>
    <t>27,666,500 COP</t>
  </si>
  <si>
    <t>Natalia Gomez Lara</t>
  </si>
  <si>
    <t>Retos de Innovación</t>
  </si>
  <si>
    <t>Afiliacion a tiendas</t>
  </si>
  <si>
    <t>9,258,200 COP</t>
  </si>
  <si>
    <t>MARIA LUCIA LLERAS</t>
  </si>
  <si>
    <t>Colombia Fintech</t>
  </si>
  <si>
    <t>16,660,000 COP</t>
  </si>
  <si>
    <t>Honorarios administrativos</t>
  </si>
  <si>
    <t>Asesoria en actualización e implementacion de estartegias</t>
  </si>
  <si>
    <t>119,000,000 COP</t>
  </si>
  <si>
    <t>SMART SUPERVISION</t>
  </si>
  <si>
    <t>178,500,000 COP</t>
  </si>
  <si>
    <t>DIANA PAOLA ARAGON</t>
  </si>
  <si>
    <t>Programa cultura digital</t>
  </si>
  <si>
    <t>48,790,000 COP</t>
  </si>
  <si>
    <t>LUIS CARLOS MORALES</t>
  </si>
  <si>
    <t>Web Service Fase ll</t>
  </si>
  <si>
    <t>Seguro Agropecuario</t>
  </si>
  <si>
    <t>368,900,000 COP</t>
  </si>
  <si>
    <t>CARLOS EDUARDO GONZALES</t>
  </si>
  <si>
    <t>Experiencia de clientes</t>
  </si>
  <si>
    <t>Oferta de valor</t>
  </si>
  <si>
    <t>321,300,000 COP</t>
  </si>
  <si>
    <t>EDWIN ANIBAL OSORIO</t>
  </si>
  <si>
    <t>Implementación  portal WEB</t>
  </si>
  <si>
    <t>Consultoria Diseño y estructura portal WEB</t>
  </si>
  <si>
    <t xml:space="preserve">Primera fase de la implementación del gobierno de datos y analitica </t>
  </si>
  <si>
    <t>547,521,642 COP</t>
  </si>
  <si>
    <t>JIMMY PEDROZA</t>
  </si>
  <si>
    <t>Adquisición de una herramienta tecnológica para soportar el sistema de administración de riesgos</t>
  </si>
  <si>
    <t>Contratacion proveedor mercadeo 360° y Comunicaciones externas y PR</t>
  </si>
  <si>
    <t>2,360,453,365 COP</t>
  </si>
  <si>
    <t>VICEPRESIDENCIA COMERCIAL</t>
  </si>
  <si>
    <t>ANDRES FELIPE PEREZ CARDOZO</t>
  </si>
  <si>
    <t>Promocionales</t>
  </si>
  <si>
    <t xml:space="preserve">Pauta digital </t>
  </si>
  <si>
    <t>1,421,336,000 COP</t>
  </si>
  <si>
    <t>Comites de Gestion</t>
  </si>
  <si>
    <t>59,500,000 COP</t>
  </si>
  <si>
    <t>Prestación de servicios de mejora, administración y mantenimiento de la página www.saberseguro.com junto con la plataforma moodle de cursos virtuales actual, acorde al programa de educación financiera "saber seguro"</t>
  </si>
  <si>
    <t>19,040,000 COP</t>
  </si>
  <si>
    <t>YESICA CARVAJAL</t>
  </si>
  <si>
    <t>Compra de resarcimientos y/o incentivos para promover la educacion financiera a nuestros asegurados</t>
  </si>
  <si>
    <t>DIANA PAOLA ARAGON RAMOS</t>
  </si>
  <si>
    <t>SUSCRIPCIÓN INFORMACION DE MERCADO</t>
  </si>
  <si>
    <t>14,708,400 COP</t>
  </si>
  <si>
    <t>DANIEL SALAZAR TORRES</t>
  </si>
  <si>
    <t>MODELO COMERCIAL</t>
  </si>
  <si>
    <t>97,632,550 COP</t>
  </si>
  <si>
    <t>EL PROVEEDOR, se compromete a la prestación de servicios para diseñar, estructurar, desarrollar e implementar los programas de formación definidos por LA PREVISORA S.A., los cuales están contenidos en la Oferta de formación y permiten que se garantice su implementación a nivel nacional para los aliados estratégicos vinculados a LA PREVISORA S.A.  y con los cuales se contribuye con el desarrollo organizacional. Con el fin de dar cumplimiento al requisito de idoneidad indicado en el decreto 2555de 2010 articulo 2.30.1.1.3, ratificado y ampliado a las personas vinculadas en la circular 050 de 2015 de la Superintendencia Financiera.</t>
  </si>
  <si>
    <t>54,049,800 COP</t>
  </si>
  <si>
    <t>ANDRÉS HUMBERTO CUERVO CÉSPEDES</t>
  </si>
  <si>
    <t>Dar cumplimiento a la circular 050 de 2015 de la Superintendencia Financiera de Colombia, La orden de servicio contemplará el mantenimiento del aplicativo e infraestructura tecnológica del Sistema Unificado de Consulta de Intermediarios de Seguros - SUCIS</t>
  </si>
  <si>
    <t>8,746,500 COP</t>
  </si>
  <si>
    <t>3,469,445 COP</t>
  </si>
  <si>
    <t>Prestará el servicio de administración del proceso de emisión de pagarés desmaterializados, así como su custodia y registro de los títulos bajo el sistema de anotación en cuenta, de conformidad con lo regulado en las Leyes 27 de 1990, 527 de 1999, 964 de 2005, el decreto 2555 de 2010, el Reglamente de Operaciones de Deceval y demás normas que se ocupen o se llegaren a ocupar del tema.pagare y carta de instrucciones como requisito para la vinculación de Aliados estratégicos (Agentes y Agencias) con la finalidad de tener una garantía que pueda ser ejecutada en caso de presentarse un posible caso de retención de primas.</t>
  </si>
  <si>
    <t>17,850,000 COP</t>
  </si>
  <si>
    <t>Capacitar a nuestros aliados estratégicos en técnicas de venta y herramientas comerciales para potencializar sus capacidades para que logremos elcumplimiento o sobrecumplimiento del presupuesto de ventas 2022.</t>
  </si>
  <si>
    <t>83,300,000 COP</t>
  </si>
  <si>
    <t>MANTENIMIENTO EQUPIPOS AIRE ACONDICIONADO</t>
  </si>
  <si>
    <t>7,021,000 COP</t>
  </si>
  <si>
    <t>Antioquia - Armenia</t>
  </si>
  <si>
    <t>DARIO ALONSO MARIN PELAEZ</t>
  </si>
  <si>
    <t>CONTRATAR EL SERVICIO DE MANTENIMIENTO DE AIRES ACONDICIONADOS DE LA SUCURSAL CARTAGENA</t>
  </si>
  <si>
    <t>2,738,488 COP</t>
  </si>
  <si>
    <t>Bolívar - Cartagena</t>
  </si>
  <si>
    <t xml:space="preserve">JOISETH CANO RANGEL </t>
  </si>
  <si>
    <t>CONTRATAR EL SERVICIO DE MANTENIMIENTO DE LA PLANTA ELECTRICA DE LA SUCURSAL CARTAGENA</t>
  </si>
  <si>
    <t>2,973,880 COP</t>
  </si>
  <si>
    <t>Arrendamiento local oficina Caja</t>
  </si>
  <si>
    <t>17,890,676 COP</t>
  </si>
  <si>
    <t>4,614,904 COP</t>
  </si>
  <si>
    <t>Norte de Santander - Cúcuta</t>
  </si>
  <si>
    <t>HECTOR AFANADOR</t>
  </si>
  <si>
    <t>Mantenimiento de aire acondicionado</t>
  </si>
  <si>
    <t>2,732,950 COP</t>
  </si>
  <si>
    <t>2,618,000 COP</t>
  </si>
  <si>
    <t>Arrendamiento fotocopiadora</t>
  </si>
  <si>
    <t>1,701,700 COP</t>
  </si>
  <si>
    <t>compra PERSIANA</t>
  </si>
  <si>
    <t>830,000 COP</t>
  </si>
  <si>
    <t>800,037 COP</t>
  </si>
  <si>
    <t>Putumayo - Mocoa</t>
  </si>
  <si>
    <t>ANA BELEN GUTIERREZ ROMERO</t>
  </si>
  <si>
    <t>compra CINTA ANTIDESLIZANTE NEGRA</t>
  </si>
  <si>
    <t>250,000 COP</t>
  </si>
  <si>
    <t>249,900 COP</t>
  </si>
  <si>
    <t>CONTRATAR EL SERVICIO DE  INSPECCIONES DE RIESGOS PARA SUSCRIPCION DE LA SUCURSAL FLORENCIA.</t>
  </si>
  <si>
    <t>25,188,135 COP</t>
  </si>
  <si>
    <t>Caquetá - Florencia</t>
  </si>
  <si>
    <t xml:space="preserve">DANIELA CUESTA PARRA </t>
  </si>
  <si>
    <t xml:space="preserve">CONTRATAR EL SERVICIO DE MANTENIMIENTO TRIMESTRAL DE LOS AIRES ACONDICIONADOS PARA LA SUCURSAL FLORENCIA </t>
  </si>
  <si>
    <t>1,912,092 COP</t>
  </si>
  <si>
    <t>DANIELA CUESTA PARRA</t>
  </si>
  <si>
    <t>Mantenimiento Aire Acondicionado</t>
  </si>
  <si>
    <t>1,981,350 COP</t>
  </si>
  <si>
    <t>Caldas - Manizales</t>
  </si>
  <si>
    <t>ANDRES MAURICIO GRISALES FLOREZ</t>
  </si>
  <si>
    <t xml:space="preserve">MANTENIMIENTO PREVENTIVO Y CORRECTIVO AIRE ACONDICIONADO </t>
  </si>
  <si>
    <t>6,247,500 COP</t>
  </si>
  <si>
    <t>Antioquia - Medellín</t>
  </si>
  <si>
    <t xml:space="preserve">ANA CRISTINA ARBOLEDA TORRES </t>
  </si>
  <si>
    <t xml:space="preserve">MANTENIMIENTO DE MUEBLES </t>
  </si>
  <si>
    <t>Servicio de Limpieza y Mantenimiento Fotocopiadora</t>
  </si>
  <si>
    <t>294,168 COP</t>
  </si>
  <si>
    <t>Tolima - Ibagué</t>
  </si>
  <si>
    <t>LELIA ROSA LÓPEZ HERNÁNDEZ</t>
  </si>
  <si>
    <t>Servicio de Mantenimiento Aires Acondicionados</t>
  </si>
  <si>
    <t>833,000 COP</t>
  </si>
  <si>
    <t>Mantenimiento Aires Acondicionados</t>
  </si>
  <si>
    <t>2,481,150 COP</t>
  </si>
  <si>
    <t>Valle del Cauca - Cali</t>
  </si>
  <si>
    <t>GILIANA CANDELO CABEZAS</t>
  </si>
  <si>
    <t>Servicio de Instalación o Mantenimiento de aire acondicionado</t>
  </si>
  <si>
    <t>9,556,783 COP</t>
  </si>
  <si>
    <t>CARMEN EUGENIA CHARRIA</t>
  </si>
  <si>
    <t>Mantenimiento general de equipos de oficina</t>
  </si>
  <si>
    <t>1,745,887 COP</t>
  </si>
  <si>
    <t>MANTENIMIENTO AIRES ACONDICIONADOS</t>
  </si>
  <si>
    <t>3,048,000 COP</t>
  </si>
  <si>
    <t>La Guajira - Riohacha</t>
  </si>
  <si>
    <t>RICARDO MIGUEL HENRIQUEZ SALAS</t>
  </si>
  <si>
    <t>MANTENIMIENTO PLANTA ELEECTRICA</t>
  </si>
  <si>
    <t>3,241,560 COP</t>
  </si>
  <si>
    <t>Suministro agua en botellón</t>
  </si>
  <si>
    <t>2,000,000 COP</t>
  </si>
  <si>
    <t>MARLY JOHANA PINEDA M</t>
  </si>
  <si>
    <t>MANTENIMIENTO AIREAS ACONDICIONADOS</t>
  </si>
  <si>
    <t>4,098,360 COP</t>
  </si>
  <si>
    <t>3,689,000 COP</t>
  </si>
  <si>
    <t>Risaralda - Pereira</t>
  </si>
  <si>
    <t>JOSE ELIAS OVIEDO MURILLO</t>
  </si>
  <si>
    <t>COMPRA DE EXTINTORES</t>
  </si>
  <si>
    <t>1,000,000 COP</t>
  </si>
  <si>
    <t>Servicio de Mantenimientos de los aires acondicionados</t>
  </si>
  <si>
    <t>Sucre - Sincelejo</t>
  </si>
  <si>
    <t>JUAN CARLOS BEJARANO URIBE</t>
  </si>
  <si>
    <t>Servivio de Mantenimiento de la planta electrica</t>
  </si>
  <si>
    <t>588,336 COP</t>
  </si>
  <si>
    <t>contratación servicio de correo intermunicipal</t>
  </si>
  <si>
    <t>1,620,000 COP</t>
  </si>
  <si>
    <t>1,573,836 COP</t>
  </si>
  <si>
    <t>Huila - Neiva</t>
  </si>
  <si>
    <t>GINA PAOLA OSORIO RORIGUEZ -   CELMIRA HERRERA GONZALEZ</t>
  </si>
  <si>
    <t xml:space="preserve">contratación el servicio de mantenimiento de aires acondicionados </t>
  </si>
  <si>
    <t>2,826,521 COP</t>
  </si>
  <si>
    <t>Contración servicio de mantenimiento planta electrica</t>
  </si>
  <si>
    <t>2,142,316 COP</t>
  </si>
  <si>
    <t>2,142,317 COP</t>
  </si>
  <si>
    <t>Restauración y cambio de la formica de los muebles de la oficina de la sucursal Neiva</t>
  </si>
  <si>
    <t>9,582,118 COP</t>
  </si>
  <si>
    <t>Servicio de Mantenimiento y Reparaciones de aires acondicionados</t>
  </si>
  <si>
    <t>3,554,520 COP</t>
  </si>
  <si>
    <t>Córdoba - Montería</t>
  </si>
  <si>
    <t>PATRICIA ELENA MORALES</t>
  </si>
  <si>
    <t>Mantenimiento y Recarga de Extintores</t>
  </si>
  <si>
    <t>221,849 COP</t>
  </si>
  <si>
    <t>Cambio luminarias sucursal</t>
  </si>
  <si>
    <t>714,000 COP</t>
  </si>
  <si>
    <t>Boyacá - Tunja</t>
  </si>
  <si>
    <t>MARIA LEONOR MONTOYA AVELLA</t>
  </si>
  <si>
    <t xml:space="preserve">Servicio de correo intermunicipal y nacional </t>
  </si>
  <si>
    <t>10,000,000 COP</t>
  </si>
  <si>
    <t>6,855,474 COP</t>
  </si>
  <si>
    <t>1,672,009 COP</t>
  </si>
  <si>
    <t>1,672,010 COP</t>
  </si>
  <si>
    <t>Compra cafetera eléctrica</t>
  </si>
  <si>
    <t>595,000 COP</t>
  </si>
  <si>
    <t xml:space="preserve">SUMINISTRO DE FOTOCOPIAS PARA LICITACIONES </t>
  </si>
  <si>
    <t>980,000 COP</t>
  </si>
  <si>
    <t>Cauca - Popayán</t>
  </si>
  <si>
    <t>NORMA CRISTINA GONZALE MUÑOZ</t>
  </si>
  <si>
    <t>SUMINISTRO DE FOTOCOPIAS PARA AREA ADMINISTRATIVA</t>
  </si>
  <si>
    <t>350,000 COP</t>
  </si>
  <si>
    <t>MANTENIMIENTO DE AIRE ACONDICIONADO</t>
  </si>
  <si>
    <t>360,000 COP</t>
  </si>
  <si>
    <t>MANTENIMIENTO, SUMINISTRO E INSTALACION 8  TUBO  LED T8 * 9 W POLICARBONATO PARA 14 LAMPARAS DE 60-60</t>
  </si>
  <si>
    <t>INSTALACION DE (2) PERSIANAS EN LA SALA DE JUNTAS OFICINA SALA DE JUNTAS.</t>
  </si>
  <si>
    <t>1,450,000 COP</t>
  </si>
  <si>
    <t>Chocó - Quibdó</t>
  </si>
  <si>
    <t>Marcacion plana Carnets</t>
  </si>
  <si>
    <t>12,000,000 COP</t>
  </si>
  <si>
    <t xml:space="preserve">REALIZAR MANTENIMIENTO PREVENTIVO O CORRECTIVO CON SUMINISTRO DE REPUESTOS  DE LOS AIRES ACONDICIONADOS, CON UNA PERIODICIDAD TRIMESTRAL A LOS AIRES ACONDICIONADOS DE LA SUCURSAL YOPAL, LOS CUALES SON DOS AIRES TIPO SUSPENDIDO DE TECHO DE 60.000 BTU, MARCA LG, DOS AIRES TIPO MINI SPLIT DE 18.000 BTU MARCA GL MODELO VR182CL Y UN EQUIPO AIRE TIPO MINI SPLIT DE 9.000 BTU. MARCA LG MODELO SP092CM. </t>
  </si>
  <si>
    <t>3,922,240 COP</t>
  </si>
  <si>
    <t>Casanare - Yopal</t>
  </si>
  <si>
    <t>KARENN YELITZA CRUZ GOYENECHE</t>
  </si>
  <si>
    <t>REALIZAR TAPIZADOS DE MUEBLES DE LA PREVISORA S.A. SUCURSAL YOPAL</t>
  </si>
  <si>
    <t>1,122,494 COP</t>
  </si>
  <si>
    <t>FOTOCOPIAS</t>
  </si>
  <si>
    <t>797,300 COP</t>
  </si>
  <si>
    <t>Nariño - Pasto</t>
  </si>
  <si>
    <t>OSCAR IVAN ESTRADA PORTILLA</t>
  </si>
  <si>
    <t>MANTENIMIENTO PLANTA ELECTRICA</t>
  </si>
  <si>
    <t>788,970 COP</t>
  </si>
  <si>
    <t>MANTENIMIENTO AIRE ACONDICIONADO</t>
  </si>
  <si>
    <t>1,291,150 COP</t>
  </si>
  <si>
    <t>CONTRATAR LA MARCACION DE CARNET PARA ASEGURADOS POLIZAS AP</t>
  </si>
  <si>
    <t xml:space="preserve">Servicio procesamiento datos(carnet) </t>
  </si>
  <si>
    <t>10,950,000 COP</t>
  </si>
  <si>
    <t>Lelia Rosa López Hernández</t>
  </si>
  <si>
    <t>Impresión de carnets estudiantiles</t>
  </si>
  <si>
    <t>19,801,600 COP</t>
  </si>
  <si>
    <t>Osvaldo Eliecer Holguin Orduz</t>
  </si>
  <si>
    <t>Digitalizacion e impresión  Carnets Polizas Accidentes Personales</t>
  </si>
  <si>
    <t>Ricardo Miguel Henriquez salas</t>
  </si>
  <si>
    <t>Grabación y personalización carnet´s AP</t>
  </si>
  <si>
    <t>Servicio de transcripcion e impresión de los carnets de las pólizas de accidentes personales.</t>
  </si>
  <si>
    <t>Impresión de Carnets Estudiantiles</t>
  </si>
  <si>
    <t xml:space="preserve">LUIS EBER MADRIGAL RODRIGUEZ   </t>
  </si>
  <si>
    <t>CONTRATAR LA IMPRESIÓN DE CARNETS EN MATERIAL PVC PARA LOS ASEGURADOS DE LAS PÓLIZAS DE ACCIDENTES PERSONALES Y VIDA GRUPO EMITIDAS EN LA SUCURSAL YOPAL PARA LA VIGENCIA 2021</t>
  </si>
  <si>
    <t>ELABORACION DE CARNETS PARA LAS POLIZAS DE ACCIDENTES PERSONALES DE LA SUCURSAL POPAYAN</t>
  </si>
  <si>
    <t>3,899,600 COP</t>
  </si>
  <si>
    <t>3,900,000 COP</t>
  </si>
  <si>
    <t>Impresión de carnets para pólizas de AP y vida</t>
  </si>
  <si>
    <t>1,230,000 COP</t>
  </si>
  <si>
    <t>CLAUDIA ROCIO BOHORQUEZ FIGUEROA</t>
  </si>
  <si>
    <t>ADQUICISIÓN BOLSA DE HORAS ONBASE - NUEVOS DESARROLLOS (GIGA)</t>
  </si>
  <si>
    <t>673,194,151 COP</t>
  </si>
  <si>
    <t>219,998,088 COP</t>
  </si>
  <si>
    <t>Nelson Andrés Camacho</t>
  </si>
  <si>
    <t>Consultoria INTEROPERABILIDAD - HA</t>
  </si>
  <si>
    <t>833,000,000 COP</t>
  </si>
  <si>
    <t xml:space="preserve">Jimmy Pedroza </t>
  </si>
  <si>
    <t>Programa Arquitectura Empresarial</t>
  </si>
  <si>
    <t>RMS</t>
  </si>
  <si>
    <t>548,689,002 COP</t>
  </si>
  <si>
    <t>SALESFORCE</t>
  </si>
  <si>
    <t>1,206,600,285 COP</t>
  </si>
  <si>
    <t>Hernando Ramírez Ospina</t>
  </si>
  <si>
    <t xml:space="preserve">Formatos normativos </t>
  </si>
  <si>
    <t>41,021,556 COP</t>
  </si>
  <si>
    <t xml:space="preserve">SOATSOFT </t>
  </si>
  <si>
    <t>10,942,995 COP</t>
  </si>
  <si>
    <t>SIC</t>
  </si>
  <si>
    <t>218,521,485 COP</t>
  </si>
  <si>
    <t>SIAF</t>
  </si>
  <si>
    <t>98,572,148 COP</t>
  </si>
  <si>
    <t>SAS</t>
  </si>
  <si>
    <t>61,720,916 COP</t>
  </si>
  <si>
    <t>Lizzar Alfredo Rivas Quintero</t>
  </si>
  <si>
    <t>QUICSCORE</t>
  </si>
  <si>
    <t>47,663,091 COP</t>
  </si>
  <si>
    <t>PLATAFORMA DE APRENDIZAJE VIRTUAL</t>
  </si>
  <si>
    <t>4,585,293 COP</t>
  </si>
  <si>
    <t>MIDAS</t>
  </si>
  <si>
    <t>38,747,536 COP</t>
  </si>
  <si>
    <t>MANTENIMIENTO DE LA INTRANET  Y PORTAL WEB DE LA COMPAÑIA</t>
  </si>
  <si>
    <t>44,860,620 COP</t>
  </si>
  <si>
    <t>Daniel González Mendoza</t>
  </si>
  <si>
    <t>ISOLUCION</t>
  </si>
  <si>
    <t>33,145,318 COP</t>
  </si>
  <si>
    <t>GIGA COLOMBIA SAS</t>
  </si>
  <si>
    <t>1,025,329,867 COP</t>
  </si>
  <si>
    <t>CERT - TAX</t>
  </si>
  <si>
    <t>14,672,855 COP</t>
  </si>
  <si>
    <t>BPM  (BIZAGI) - MANT. SOFTWARE</t>
  </si>
  <si>
    <t>50,758,828 COP</t>
  </si>
  <si>
    <t>LICENCIAS ORACLE (VAR, CONSICO, PORFIN)</t>
  </si>
  <si>
    <t>69,020,000 COP</t>
  </si>
  <si>
    <t>Solicitadas</t>
  </si>
  <si>
    <t>Jimmy Albornoz</t>
  </si>
  <si>
    <t>LICENCIAS ORACLE OIG</t>
  </si>
  <si>
    <t>250,788,065 COP</t>
  </si>
  <si>
    <t>ANTIVIRUS EDR</t>
  </si>
  <si>
    <t>281,310,633 COP</t>
  </si>
  <si>
    <t>Lorena Pedroza</t>
  </si>
  <si>
    <t>OTROS ACTIVOS HADWARE FUNCIONAMIENTO DE  RED (Videocamaras)</t>
  </si>
  <si>
    <t>SWITCHES</t>
  </si>
  <si>
    <t>Manuel Cárdenas</t>
  </si>
  <si>
    <t>MANTENIMIENTO DE LA RED LAN</t>
  </si>
  <si>
    <t>425,394,762 COP</t>
  </si>
  <si>
    <t>MANT. PREVENTIVO, CORRECTIVO Y PARTES PARA EQUIPOS DE COMPUTO</t>
  </si>
  <si>
    <t>24,254,399 COP</t>
  </si>
  <si>
    <t>OUTSORCING DE IMPRESIÓN</t>
  </si>
  <si>
    <t>1,689,800,000 COP</t>
  </si>
  <si>
    <t>154,700,000 COP</t>
  </si>
  <si>
    <t>Angel Andrés Neira</t>
  </si>
  <si>
    <t>SUSCRIPCIÓN OFFICE 365</t>
  </si>
  <si>
    <t>3,704,213,218 COP</t>
  </si>
  <si>
    <t>779,620,329 COP</t>
  </si>
  <si>
    <t>MANTENIMIENTO VOZ IP (Hardware)</t>
  </si>
  <si>
    <t>272,807,500 COP</t>
  </si>
  <si>
    <t>SISTEMA DE GESTIÓN DE IDENTIDADES</t>
  </si>
  <si>
    <t>328,482,169 COP</t>
  </si>
  <si>
    <t>41,060,272 COP</t>
  </si>
  <si>
    <t>SEGURIDAD DE LA INFORMACION - G. TECNOLOGIAServicios asociados a seguridad de la Información</t>
  </si>
  <si>
    <t>393,609,571 COP</t>
  </si>
  <si>
    <t>Campus virtual</t>
  </si>
  <si>
    <t>Consultoría para definir retención de la información digital en medios magnéticos</t>
  </si>
  <si>
    <t>Victor Robayo</t>
  </si>
  <si>
    <t>Bodyshoping -Migrar ISOLUCION</t>
  </si>
  <si>
    <t>SISTEMA GRABACION DE LLAMADAS CON OPERADOR DIFERENTE</t>
  </si>
  <si>
    <t>IPv6 - DERECHO LACNIC</t>
  </si>
  <si>
    <t>3,628,072 COP</t>
  </si>
  <si>
    <t>BIOMÉTRICOS PARA TRANSMISIÓN A ENTES DE CONTROL</t>
  </si>
  <si>
    <t>4,418,232 COP</t>
  </si>
  <si>
    <t>Asesoría implementación Teletrabajo</t>
  </si>
  <si>
    <t>50,000,000 COP</t>
  </si>
  <si>
    <t>Martha Lucia Gomez</t>
  </si>
  <si>
    <t>Compra de productos repostería</t>
  </si>
  <si>
    <t>41,669,596 COP</t>
  </si>
  <si>
    <t>Soraida Borda</t>
  </si>
  <si>
    <t>PLAN ESTRATÉGICO DE TALENTO HUMANO 2022</t>
  </si>
  <si>
    <r>
      <rPr>
        <b/>
        <sz val="14"/>
        <color theme="1"/>
        <rFont val="Century Gothic"/>
        <family val="2"/>
      </rPr>
      <t xml:space="preserve">Objetivo: </t>
    </r>
    <r>
      <rPr>
        <sz val="14"/>
        <color theme="1"/>
        <rFont val="Century Gothic"/>
        <family val="2"/>
      </rPr>
      <t xml:space="preserve">Contribuir en el mejoramiento de las capacidades, conocimientos, competencias y calidad de vida de los servidores de la Previsora S.A., planeando, desarrollando y evaluando la gestión del Talento Humano, a través de las estrategias establecidas para cada una de las etapas del ciclo de vida laboral de nuestros colaboradores y orientándolos al cumplimiento de los objetivos y metas de la Organización. De conformidad con la naturaleza Jurídica de esta Compañía y su régimen de personal, la Planeación Estratégica del Talento Humano contempla: el El Plan Institucional de Capacitación, el Plan de Incentivos institucionales y el Plan de Seguridad y Salud en el Trabajo.
</t>
    </r>
    <r>
      <rPr>
        <b/>
        <sz val="14"/>
        <color theme="1"/>
        <rFont val="Century Gothic"/>
        <family val="2"/>
      </rPr>
      <t xml:space="preserve">Política MIPG: </t>
    </r>
    <r>
      <rPr>
        <sz val="14"/>
        <color theme="1"/>
        <rFont val="Century Gothic"/>
        <family val="2"/>
      </rPr>
      <t>Gestión Estratégica del Talento Humano</t>
    </r>
  </si>
  <si>
    <t>Nº</t>
  </si>
  <si>
    <t>Objetivo Plan Estratégico Sectorial</t>
  </si>
  <si>
    <t>Objetivo Plan Estratégico Corporativo</t>
  </si>
  <si>
    <t>Descripción y Entregable</t>
  </si>
  <si>
    <t>Fecha Inicial Programada</t>
  </si>
  <si>
    <t>Fecha Final Programada</t>
  </si>
  <si>
    <t>Presupuesto (Fuente de Financiamiento)</t>
  </si>
  <si>
    <t>Cumplimiento del 100% de las actividades planeadas en el plan de capacitación 2022</t>
  </si>
  <si>
    <t>Cumplimiento del 100% de las actividades planeadas en el plan de incetivo 2022</t>
  </si>
  <si>
    <t>Cumplir con el Plan Anual de Seguridad y Salud en el Trabajo</t>
  </si>
  <si>
    <t>Cumplimiento del 100% de las actividades planeadas en el  Plan Anual de Seguridad y Salud en el Trabajo 2022</t>
  </si>
  <si>
    <t>El 90% de los funcionarios con evaluación del desempeño obtengan una calificación del 80% o mas.</t>
  </si>
  <si>
    <t>PLAN DE FORMACIÓN 2022
CRECIENDO - 
UNIVERSIDAD PREVISORA</t>
  </si>
  <si>
    <r>
      <rPr>
        <b/>
        <sz val="10"/>
        <rFont val="Century Gothic"/>
        <family val="2"/>
      </rPr>
      <t xml:space="preserve">Objetivo: </t>
    </r>
    <r>
      <rPr>
        <sz val="10"/>
        <rFont val="Century Gothic"/>
        <family val="2"/>
      </rPr>
      <t>Generar en la Compañía el crecimiento profesional de los colaboradores, el aumento en los niveles de productividad, el cumplimiento de metas y objetivos individuales a través de mecanismos para la formación, capacitación, definición, medición, desarrollo de metas y competencias individuales, así como la generación de planes de acción para el desarrollo organizacional de la Compañía.</t>
    </r>
  </si>
  <si>
    <t>Facultad</t>
  </si>
  <si>
    <t>Programa</t>
  </si>
  <si>
    <t xml:space="preserve">Objetivo </t>
  </si>
  <si>
    <t>Formador</t>
  </si>
  <si>
    <t>Modalidad</t>
  </si>
  <si>
    <t xml:space="preserve">Población a Impactar </t>
  </si>
  <si>
    <t>Duración (HRS)</t>
  </si>
  <si>
    <t># de Funcionarios</t>
  </si>
  <si>
    <t xml:space="preserve">CRONOGRAMA </t>
  </si>
  <si>
    <t>ALISTAMIENTO (Actividades de Preparación)</t>
  </si>
  <si>
    <t>EJECUCIÓN ACADÉMICA</t>
  </si>
  <si>
    <t>CAPACIDADES MEDULARES</t>
  </si>
  <si>
    <t>Escuela de Habilidades Ofimáticas</t>
  </si>
  <si>
    <t>Fortalecer los conocimientos y competencias de la Compañía mediante el Uso y apropiación de Office 365 y sus herramientas</t>
  </si>
  <si>
    <t>Proveedor</t>
  </si>
  <si>
    <t>Línea</t>
  </si>
  <si>
    <t>Obligatorio</t>
  </si>
  <si>
    <t>Funcionarios a Nivel Nal.</t>
  </si>
  <si>
    <t>De acuerdo al programa</t>
  </si>
  <si>
    <t>Funcionarios de Planta</t>
  </si>
  <si>
    <t>Enero - Febrero</t>
  </si>
  <si>
    <t>Marzo - Noviembre</t>
  </si>
  <si>
    <t>Bienestar Laboral</t>
  </si>
  <si>
    <t>A tráves de diferentes procesos de formación mejorar el nivel en la calidad de vida de los funcionarios desde la satisfacción de sus necesidades de adaptación e integración social y laboral en temas tales como Política de Desconexión Laboral,SGSST
modelo EFR</t>
  </si>
  <si>
    <t>Mixta</t>
  </si>
  <si>
    <t>Estrategia 2022-2025</t>
  </si>
  <si>
    <t>Difundir a toda la Compañía la definición de la Estrategia 2022-2025</t>
  </si>
  <si>
    <t>Interno</t>
  </si>
  <si>
    <t>Virtual</t>
  </si>
  <si>
    <t>Febrero - Junio Octubre</t>
  </si>
  <si>
    <t>Escenario Virtual de Aprendizaje - Reinducción
"Previsora Contigo en tu Camino"</t>
  </si>
  <si>
    <t xml:space="preserve">Fortalecer los conocimientos de la organización a través de los Cursos Normativos enmarcados en el Proceso de Inducción y Reinducción:                                                              Inducción, Gobierno Corporativo, Ley Disciplinaria, Empresa Familiarmente Responsable (efr), Sistema de Gestión de Seguridad y Salud en el Trabajo (SG-SST),  Responsabilidad Social Empresarial (RSE), Sistema de Administración del Riesgo Operativo (SARO), SARLAFT,  Plan de Continuidad del Negocio (PCN), Sistema de Atención al Consumidor Financiero (SAC), Curso Protección de Datos Personales, Sistema de Gestión Integral Isolución (SGI), Sistema de Control Interno (MECI), Código de Ética, Plan Institucional de Gestión Ambiental (PIGA).                                                                                                                                                                              </t>
  </si>
  <si>
    <t xml:space="preserve">Marzo - Diciembre </t>
  </si>
  <si>
    <t>Actualizaciones Sector Hacienda</t>
  </si>
  <si>
    <t>Fortalecer conocimientos frente a Ley de _Trasparencia, Anticorrupción, Conflicto de Intereses, Lenguaje Claro y Código de Etica e Integridad
*Detección del Fraude</t>
  </si>
  <si>
    <t>Voluntario</t>
  </si>
  <si>
    <t>Lenguaje Claro</t>
  </si>
  <si>
    <t>Fortalecer las habilidades comunicativas de los funcionarios frente a la atención el cliente interno y externo</t>
  </si>
  <si>
    <t>Enero - Marzo</t>
  </si>
  <si>
    <t xml:space="preserve">Abril - Diciembre </t>
  </si>
  <si>
    <t>Curso Introductorio de Seguros Generales</t>
  </si>
  <si>
    <t xml:space="preserve">Identificar los aspectos básicos y jurídicos del seguro, los deberes del tomador y/o asegurdor.                                                         </t>
  </si>
  <si>
    <t>Funcionarios nuevos a Nivel Nal.</t>
  </si>
  <si>
    <t>Curso Seguridad de la Información</t>
  </si>
  <si>
    <t>Brindar mayor conocimiento sobre amenazas ciberneticas</t>
  </si>
  <si>
    <t>CAPACIDADES PARA EL DESEMPEÑO</t>
  </si>
  <si>
    <t xml:space="preserve">Análitica de Datos </t>
  </si>
  <si>
    <t>Fortalecer los conocimientos para la toma de decisiones apalancadas en un modelo de analítica de datos que trasciendan a toda la organización.</t>
  </si>
  <si>
    <t>Funcionarios a Nivel Nal.
Diferentes Areas de acuerdo a necesidad</t>
  </si>
  <si>
    <t xml:space="preserve">Productos Previsora </t>
  </si>
  <si>
    <t xml:space="preserve">Fortalecer los conocimientos en los productos y servicios comercializados por la Compañía con el fin de fortalecer la propuesta de valor </t>
  </si>
  <si>
    <t>Enero - Septiembre</t>
  </si>
  <si>
    <t>Octubre - Noviembre</t>
  </si>
  <si>
    <t xml:space="preserve">Curso Conocimiento y Certificación de Delegación </t>
  </si>
  <si>
    <t xml:space="preserve">Contar con herramientas y el conocimiento necesario en cuanto a: Conceptos, políticas, principios y fundamentos jurídicos de los seguros. </t>
  </si>
  <si>
    <t>Directivos de Sucursales, profesionales y técnicos de Suscripción</t>
  </si>
  <si>
    <t>Febrero - Diciembre</t>
  </si>
  <si>
    <t>Innovación y Transformación Digital</t>
  </si>
  <si>
    <t xml:space="preserve">Desarrollar las competencias y habilidades digitales de los funcionarios para crear y mejorar productos y servicios, promover la eficiencia de la compañía y consolidar los factores de competitividad, </t>
  </si>
  <si>
    <t>Enero - Abril</t>
  </si>
  <si>
    <t>Mayo - Noviembre</t>
  </si>
  <si>
    <t xml:space="preserve">Experiencia del Cliente </t>
  </si>
  <si>
    <t>Desarrollar conocimientos que permitan crear valor de manera apropiada, diferencial y continua para los clientes objetivo de Previsora</t>
  </si>
  <si>
    <t>Solvencia II e IFRS 17</t>
  </si>
  <si>
    <t>Actualizar a los funcionarios y alta dirección en el nuevo enfoque normativo de la NIIF 17 de contrato de seguros y Solvencia II, un esquema basado en riesgos y mayores seguimientos desde el Gobierno Corporativo.</t>
  </si>
  <si>
    <t>Directivos a nivel Nal., Comité de Presidencia, Gerencia Contable</t>
  </si>
  <si>
    <t xml:space="preserve">Formación Adicional </t>
  </si>
  <si>
    <t xml:space="preserve">Brindar y gestionar capacitaciones adicionales producto de cambios en los procesos o información de interes que se requiera difundir por las áreas. </t>
  </si>
  <si>
    <t>Congresos Foros y Seminarios</t>
  </si>
  <si>
    <t>Actualizar conocimientos y adquirir nuevas destrezas y habilidades que permitan una mejor adaptación al cambio y un desempeño eficiente en el entorno laboral.</t>
  </si>
  <si>
    <t>Funcionarios diferentes áreas de acuerdo a necesidad a Nivel Nal.</t>
  </si>
  <si>
    <t>De acuerdo a requerimieintos recibidos</t>
  </si>
  <si>
    <t>Enero - Noviembre</t>
  </si>
  <si>
    <t>CAPACIDADES HUMANAS</t>
  </si>
  <si>
    <t>Modelo de Liderazgo</t>
  </si>
  <si>
    <t>Gestionar las herramientas del Modelo de Liderazgo para promover el desarrollo de equipos de trabajo y facilitar el logro de los propósitos</t>
  </si>
  <si>
    <t>Mixto</t>
  </si>
  <si>
    <t xml:space="preserve">Lideres a Nivel Nal. </t>
  </si>
  <si>
    <t>Competencias Comportamentales</t>
  </si>
  <si>
    <t>Fortalecer y desarrollar las competencias comportamentales requeridas para el cumplimiento de los objetivos organizacionales</t>
  </si>
  <si>
    <t>Febrero-Mayo</t>
  </si>
  <si>
    <t xml:space="preserve">Junio - Diciembre </t>
  </si>
  <si>
    <t>Cultura Resiliente</t>
  </si>
  <si>
    <t>PLAN INSTITUCIONAL DE INCENTIVOS 2022</t>
  </si>
  <si>
    <r>
      <t xml:space="preserve">Objetivo: </t>
    </r>
    <r>
      <rPr>
        <sz val="14"/>
        <rFont val="Estrangelo Edessa"/>
      </rPr>
      <t>Otorgar reconocimientos a los colaboradores de La Previsora por el buen desempeño, propiciando así una cultura de trabajo orientada a la calidad y productividad bajo un esquema de mayor compromiso con los objetivos de la organización</t>
    </r>
    <r>
      <rPr>
        <b/>
        <sz val="14"/>
        <rFont val="Estrangelo Edessa"/>
      </rPr>
      <t>.</t>
    </r>
  </si>
  <si>
    <t>NOMBRE DE LA ACTIVIDAD</t>
  </si>
  <si>
    <t>DESCRIPCION DE LA ACTIVIDAD</t>
  </si>
  <si>
    <t>ÁREA LÍDER</t>
  </si>
  <si>
    <t>PREMIO</t>
  </si>
  <si>
    <t>INDIVIDUAL</t>
  </si>
  <si>
    <t>COLECTIVO</t>
  </si>
  <si>
    <t>FECHA DE REALIZACION</t>
  </si>
  <si>
    <t>A QUIEN VA DIRIGIDO</t>
  </si>
  <si>
    <t>GESTION DEL DESEMPEÑO</t>
  </si>
  <si>
    <t>Se reconocerá el desempeño eficiente y sobresaliente por la calificación de evaluación de desempeño recibida durante el año inmediatamente anterior a los colaboradores que en su evaluación obtengan un puntaje superior al 95% y que hayan cumplido al 100% con su oferta de formación.</t>
  </si>
  <si>
    <t>GERENCIA DE TALENTO HUMANO - SUBGERENCIA DE DESARROLLO DE TALENTO HUMANO</t>
  </si>
  <si>
    <t>BONOS - EXPERIENCIAS - RECONOCIMIENTO EMOCIONAL</t>
  </si>
  <si>
    <t>X</t>
  </si>
  <si>
    <t>01/06/22 - 30/06/2022</t>
  </si>
  <si>
    <t>Todos los colaboradores de la compañía</t>
  </si>
  <si>
    <t>DESARROLLO Y CULTURA</t>
  </si>
  <si>
    <t>Se reconocera el equipo y/o las personas que participen activamente en el procesos de formación y de cultura que sean estrategicos para el cumplimiento de los objetivos de la compañía</t>
  </si>
  <si>
    <t>01/05/22 - 31/12/22</t>
  </si>
  <si>
    <t>#SerExperiencia</t>
  </si>
  <si>
    <t>Reconocer a las cuatro (4) mejores áreas y a las cuatro (4) mejores Sucursales en servicio interno en dos (2) categorías:
CASA MATRIZ: Estará determinada por la encuesta anual con medición semestral cuyo resultado 1inal será el último valor del año, teniendo en cuenta el cumplimiento del indicador y el nivel de participación de las áreas en la encuesta.
SUCURSALES: Estará determinada por las encuestas de Aliado estratégico y Cliente final y se elegirá un ganador por tipo de sucursal siempre cuando cumpla con los criterios definidos en las encuestas de satisfacción y el nivel de participación de sus clientes.</t>
  </si>
  <si>
    <t>TRANSFORMACION DIGITAL E INNOVACION</t>
  </si>
  <si>
    <t xml:space="preserve">Se reconocerán aquellas personas que se postulen como embajadores de innovación, quienes apalancarán el desarrollo de actividades clave en sus núcleos de trabajo, demostrando disciplina, liderazgo y conocimiento en las metodologías y herramientas de innovación definidas por la Gerencia de Innovación y Procesos. </t>
  </si>
  <si>
    <t>GERENCIA DE INNOVACION Y PROCESO</t>
  </si>
  <si>
    <t>NUESTRA ESTRATEGIA</t>
  </si>
  <si>
    <t>Incentivar a los funcionarios de la compañía que participen activamente en las actividades propuesta para la socialización e implementación de la estrategia</t>
  </si>
  <si>
    <t>GERENCIA DE PLANEACION</t>
  </si>
  <si>
    <t>PLAN DE TRABAJO ANUAL EN SEGURIDAD Y SALUD EN EL TRABAJO 2022</t>
  </si>
  <si>
    <t>VERSIÓN: 3
FECHA DE VERSIÓN: 01/03/2018</t>
  </si>
  <si>
    <t xml:space="preserve">OBJETIVO </t>
  </si>
  <si>
    <t>META</t>
  </si>
  <si>
    <t>INDICADOR</t>
  </si>
  <si>
    <t>FÓRMULA</t>
  </si>
  <si>
    <t>PERIODICIDAD DE MEDICIÓN</t>
  </si>
  <si>
    <t>Ejecutar  las actividades establecidas para el desarrollo del sistema de gestión de salud y seguridad en el trabajo</t>
  </si>
  <si>
    <t xml:space="preserve">Cumplimiento plan de trabajo </t>
  </si>
  <si>
    <t>(No. De actividades desarrolladas/ No. De actividades programadas)*100</t>
  </si>
  <si>
    <t xml:space="preserve">Trimestral </t>
  </si>
  <si>
    <t>RECURSOS NECESARIOS</t>
  </si>
  <si>
    <r>
      <rPr>
        <b/>
        <sz val="12"/>
        <rFont val="Verdana"/>
        <family val="2"/>
      </rPr>
      <t>TECNOLOGICOS Y FISICOS :</t>
    </r>
    <r>
      <rPr>
        <sz val="12"/>
        <rFont val="Verdana"/>
        <family val="2"/>
      </rPr>
      <t xml:space="preserve">Elementos tecnológicos y de proyección (televisores, teléfonos, internet, aplicaciones entre otros). Salas de reuniones, Consultorio y  Auditorio, Aplicación Teams </t>
    </r>
  </si>
  <si>
    <r>
      <rPr>
        <b/>
        <sz val="12"/>
        <rFont val="Verdana"/>
        <family val="2"/>
      </rPr>
      <t>HUMANO</t>
    </r>
    <r>
      <rPr>
        <sz val="12"/>
        <rFont val="Verdana"/>
        <family val="2"/>
      </rPr>
      <t>: Capacitadores expertos en las diferentes temáticas a desarrollar (internos o externos), Profesional Bienestar, Profesional SST, Gerente y Subgerente de Talento Humano, Ejecutiva de cuenta y asesores de la ARL  POSITIVA,   Corredores de Seguro</t>
    </r>
  </si>
  <si>
    <t>CRONOGRAMA</t>
  </si>
  <si>
    <t>OBJETIVO DEL
SG-SST</t>
  </si>
  <si>
    <t xml:space="preserve">META </t>
  </si>
  <si>
    <t xml:space="preserve">ESTÁNDAR </t>
  </si>
  <si>
    <t>PROGRAMA O TEMA
RELACIONADO</t>
  </si>
  <si>
    <t xml:space="preserve">ACTIVIDADES </t>
  </si>
  <si>
    <t>FRECUENCIA</t>
  </si>
  <si>
    <t>TRIMESTRE I</t>
  </si>
  <si>
    <t>TRIMESTRE II</t>
  </si>
  <si>
    <t>TRIMESTRE III</t>
  </si>
  <si>
    <t>TRIMESTRE IV</t>
  </si>
  <si>
    <t>OBSERVACIONES</t>
  </si>
  <si>
    <t>ENE</t>
  </si>
  <si>
    <t>FEB</t>
  </si>
  <si>
    <t>MAR</t>
  </si>
  <si>
    <t>ABR</t>
  </si>
  <si>
    <t>MAY</t>
  </si>
  <si>
    <t>JUN</t>
  </si>
  <si>
    <t>JUL</t>
  </si>
  <si>
    <t>AGO</t>
  </si>
  <si>
    <t>SEP</t>
  </si>
  <si>
    <t>OCT</t>
  </si>
  <si>
    <t>NOV</t>
  </si>
  <si>
    <t>DIC</t>
  </si>
  <si>
    <t>P</t>
  </si>
  <si>
    <t>E</t>
  </si>
  <si>
    <t>Cumplir la normatividad nacional vigente aplicable en materia de riesgos laborales.</t>
  </si>
  <si>
    <t>Cumplir el plan de trabajo de SST
Ver despliegue estratégico y matriz de indicadores SST</t>
  </si>
  <si>
    <t xml:space="preserve">E1 RECURSOS </t>
  </si>
  <si>
    <t>RESPONSABILIDADES</t>
  </si>
  <si>
    <t>Actualizar designacion del Responsable de SST en casa matriz asi como en suscursales.  Divulgar las responsabilidades en SST a todos los niveles</t>
  </si>
  <si>
    <t xml:space="preserve">Subgerente Administración de Personal Responsable del  SGSST </t>
  </si>
  <si>
    <t>ANUAL</t>
  </si>
  <si>
    <t>PRESUPUESTO</t>
  </si>
  <si>
    <t>Realizar seguimiento al presupuesto</t>
  </si>
  <si>
    <t>SEMESTRAL</t>
  </si>
  <si>
    <t>SEGURIDAD SOCIAL</t>
  </si>
  <si>
    <t>Solicitar a revisoria fiscal certificacion de pago de aportes de SS</t>
  </si>
  <si>
    <t>COPASST</t>
  </si>
  <si>
    <t>Acompañamiento a reuniones mensuales</t>
  </si>
  <si>
    <t>MENSUAL</t>
  </si>
  <si>
    <t xml:space="preserve">Nombramiento vigencia 2022-2024 </t>
  </si>
  <si>
    <t>CADA DOS AÑOS</t>
  </si>
  <si>
    <t xml:space="preserve">COMITÉ DE CONVIVENCIA LABORAL </t>
  </si>
  <si>
    <t>Solicitar actas de reunion e informes de gestion</t>
  </si>
  <si>
    <t>TRIMESTRAL</t>
  </si>
  <si>
    <t>CAPACITACION Y COMUNICACIONES</t>
  </si>
  <si>
    <t>Ver plan de capacitacion y comunicaciones</t>
  </si>
  <si>
    <t>Conservar evidencias de inducciones en SST</t>
  </si>
  <si>
    <t>Asegurar que se identifican los requisitos aplicables y se cumplen
Ver despliegue estratégico y matriz de indicadores SST</t>
  </si>
  <si>
    <t xml:space="preserve">E2 GESTION INTEGRAL DEL SG-SST </t>
  </si>
  <si>
    <t xml:space="preserve">POLITICA Y OBJETIVOS DEL SG SST </t>
  </si>
  <si>
    <t>Divulgar la Politica y objetivos del SG</t>
  </si>
  <si>
    <t>EVALUACION DEL SG</t>
  </si>
  <si>
    <t>Reportar evaluacion de estandares minimos del SG SST ante el Ministerio de Trabajo y la ARL</t>
  </si>
  <si>
    <t>DOCUMENTACION</t>
  </si>
  <si>
    <t>Realizar actualizacion de los documentos y registros del SG</t>
  </si>
  <si>
    <t>RENDICION DE CUENTAS</t>
  </si>
  <si>
    <t xml:space="preserve">Realizar rendicion de cuentas sobre el desempeño de los trabajadores en SST </t>
  </si>
  <si>
    <t xml:space="preserve">NORMATIVIDAD VIGENTE EN SST </t>
  </si>
  <si>
    <t>Actualización de la Matriz Legal en SST</t>
  </si>
  <si>
    <t>Evaluacion de cumplimiento legal</t>
  </si>
  <si>
    <t>CONRATISTAS</t>
  </si>
  <si>
    <t>Revision del procedimiento, actualizacion de la relación de los proveedores</t>
  </si>
  <si>
    <t>Socialización de las responsabilidades en SST a los Supervisores de Contrato de Previsora</t>
  </si>
  <si>
    <t xml:space="preserve">Reuniones de seguimiento al  cumplimiento de SST por parte de los Proveedores  clase de riesgo IV y V y reinduccion proveedores permanentes </t>
  </si>
  <si>
    <t>Induccion a proveedores nuevos</t>
  </si>
  <si>
    <t>Conforme se requiera</t>
  </si>
  <si>
    <t>Evaluacion a proveedores en materia de Seguridad y Salud en el Trabajo, clase de riesgo IV y V</t>
  </si>
  <si>
    <t>GESTION DE CAMBIO</t>
  </si>
  <si>
    <t>Realizar seguimiento al reporte de los cambios presentados</t>
  </si>
  <si>
    <t>Prevenir la ocurrencia de accidentes y enfermedades laborales</t>
  </si>
  <si>
    <t>Alcanzar los resultados de AT y EL propuestos
 Ver despliegue estratégico y matriz de indicadores de SST</t>
  </si>
  <si>
    <t xml:space="preserve">E3 GESTIÓN DE LA SALUD </t>
  </si>
  <si>
    <t xml:space="preserve">PROGRAMA DE VIGILANCIA EPIDEMIOLOGICA OSTEOMUSCULAR </t>
  </si>
  <si>
    <t>Actualización del Programa de Vigilancia Epidemiologica Osteomuscular y Plan de acción</t>
  </si>
  <si>
    <t>Aplicación de prueba tamiz y morbilidad sentida, diagnostico</t>
  </si>
  <si>
    <t xml:space="preserve">Consolidación de información de condiciones medicas osteomusculares de los funcionarios de acuerdo a los examenes y calificaciones </t>
  </si>
  <si>
    <t>Intervención a funcionarios que manifiesten sintomatologia osteomuscular en casa u oficina, inspección a su puesto de trabajo con fisioterapeuta.</t>
  </si>
  <si>
    <t xml:space="preserve">Entrega de elementos de confort Casa Matriz y Sucursales </t>
  </si>
  <si>
    <t xml:space="preserve">Campañas de Prevención de Riesgo Biomecanico, PAUSAS ACTIVAS </t>
  </si>
  <si>
    <t xml:space="preserve">PROGRAMA DE VIGILANCIA EPIDEMIOLOGICA PSICOSOCIAL </t>
  </si>
  <si>
    <t>Actualización del Programa de Vigilancia Epidemiologica Psicosocial y Plan de acción</t>
  </si>
  <si>
    <t>Aplicación de bateria psicosocial</t>
  </si>
  <si>
    <t>Intervención riesgo Psicosocial según resultados</t>
  </si>
  <si>
    <t>BIOSEGURIAD</t>
  </si>
  <si>
    <t>Seguimiento, actualizar y divulgación de medidas de bioseguridad</t>
  </si>
  <si>
    <t>Seguimiento a vacunacion</t>
  </si>
  <si>
    <t xml:space="preserve">TELETRABAJO </t>
  </si>
  <si>
    <t>Implementacion y seguimiento teletrabajo (Ver plan de implementacion)</t>
  </si>
  <si>
    <t xml:space="preserve">PYP. PROGRAMA ESTILOS DE VIDA SALUDABLE </t>
  </si>
  <si>
    <t xml:space="preserve">Actualizacion del programa para la intervención y prevención de Alcohol, tabaquismo y sustancias psicoactivas </t>
  </si>
  <si>
    <t xml:space="preserve"> </t>
  </si>
  <si>
    <t>Desarrollo de actividades de intervención</t>
  </si>
  <si>
    <t>Desarrollo Semana vida saludable a nivel nacional</t>
  </si>
  <si>
    <t xml:space="preserve">PERFIL SOCIODEMOGRAFICO </t>
  </si>
  <si>
    <t xml:space="preserve">Actualización de los datos para el Perfil Sociodemografico </t>
  </si>
  <si>
    <t xml:space="preserve">EVALUACIONES MEDICAS OCUPACIONALES </t>
  </si>
  <si>
    <t>Programación de examenes ocupacionales periodicos y notificacion de resultados, diagnostico de condiciones de salud</t>
  </si>
  <si>
    <t>Gestionar casos de presunta enfermedad laboral o común que requiera manejo y seguimiento específico.</t>
  </si>
  <si>
    <t>Revisión de la realización de examenes Post Incapacidad</t>
  </si>
  <si>
    <t xml:space="preserve">MECANISMOS DE VIGILANCIA DE CONDICIONES DE SALUD </t>
  </si>
  <si>
    <t>Caraterización del ausentismo</t>
  </si>
  <si>
    <t>Actualizar estadistica y seguimiento de EL y AT</t>
  </si>
  <si>
    <t>Mesas Laborales ARL POSITIVA</t>
  </si>
  <si>
    <t>REPORTE E INVESTIGACION AT/EL</t>
  </si>
  <si>
    <t xml:space="preserve">Acompañar las investigaciones junto con el equipo investigador cada vez que  se presente un evento AT/EL </t>
  </si>
  <si>
    <t>Realizar seguimiento a la ejecución de  los planes de accion de las no conformidades derivadas por AT/EL</t>
  </si>
  <si>
    <t>Asegurar la identificación, evaluación e intervención de los diferentes factores de riesgos y peligros significativos para la salud de los trabajadores.</t>
  </si>
  <si>
    <t>Medir y controlar los riesgos y realizar las inspecciones planeadas
Ver despliegue estratégico</t>
  </si>
  <si>
    <t xml:space="preserve">E4 GESTION DE LOS PELIGROS Y RIESGOS </t>
  </si>
  <si>
    <t xml:space="preserve">IPEVR - MATRICES DE PELIGROS </t>
  </si>
  <si>
    <t>Actualizar las matrices de peligros y riesgos</t>
  </si>
  <si>
    <t xml:space="preserve">Verificar la implementación de las acciones de intervención y control para los riesgos prioritrios (No aceptables y  Aceptables con Control) </t>
  </si>
  <si>
    <t xml:space="preserve">INSPECCIONES DE SEGURIDAD </t>
  </si>
  <si>
    <t>Ver Cronograma de inspecciones de Seguridad</t>
  </si>
  <si>
    <t>AUTOREPORTE</t>
  </si>
  <si>
    <t xml:space="preserve">Seguimiento de las situaciones reportadas a través del correo de seguridad y salud en el trabajo  Autoreporte de Actos y Condiciones Inseguras </t>
  </si>
  <si>
    <t xml:space="preserve">PROGRAMA CAIDAS A NIVEL </t>
  </si>
  <si>
    <t xml:space="preserve">Ejecutar las actividades derivadas del programa </t>
  </si>
  <si>
    <t>PROGRAMA PREVENCION LESIONES DEPORTIVAS</t>
  </si>
  <si>
    <t>EPP</t>
  </si>
  <si>
    <t>Entrega de los EPP a personal area tecnica riesgo IV y V</t>
  </si>
  <si>
    <t>Prevenir la ocurrencia de accidentes y enfermedades laborales.</t>
  </si>
  <si>
    <t>Formular los planes de emergencia y probarlos
Ver matriz de indicadores de SST</t>
  </si>
  <si>
    <t>E5 GESTION DE AMENAZAS</t>
  </si>
  <si>
    <t>PLAN DE EMERGENCIAS</t>
  </si>
  <si>
    <t>Actualización y divulgacion de planes emergencias incluyendo planos, elementos de seguridad y brigadas</t>
  </si>
  <si>
    <t>Desarrollo de simulacros de emergencia</t>
  </si>
  <si>
    <t>Implementar acciones de mejora eficaces en los procesos que minimicen la recurrencia de errores.</t>
  </si>
  <si>
    <t>Realizar seguimiento y verificacion del SST 
Ver matriz de indicadores de SST</t>
  </si>
  <si>
    <t>E6 VERIFICACION DEL SG SST</t>
  </si>
  <si>
    <t>INDICADORES</t>
  </si>
  <si>
    <t>Calcular indicadores de SST y reportar al BSC</t>
  </si>
  <si>
    <t>Realizar seguimiento de indicadores por parte de la Subgerencia</t>
  </si>
  <si>
    <t>REVISION POR LA DIRECCION</t>
  </si>
  <si>
    <t>Realizar Revisión por la dirección del SG SST</t>
  </si>
  <si>
    <t>AUDITORIA</t>
  </si>
  <si>
    <t>Atender auditoria interna del SG</t>
  </si>
  <si>
    <t>Implementar acciones de mejora 
Ver despliegue estratégico y matriz de indicadores de SST</t>
  </si>
  <si>
    <t>E7 MEJORAMIENTO</t>
  </si>
  <si>
    <t>ACCIONES PREVENTIVAS, CORRECTIVAS Y DE MEJORA</t>
  </si>
  <si>
    <t>Definicion y seguimiento las acciones preventivas y corrrectivas y de mejora derivadas de la gestion del SG SST</t>
  </si>
  <si>
    <t>CUMPLIMIENTO</t>
  </si>
  <si>
    <t>Total Programado</t>
  </si>
  <si>
    <t>Total Ejecutado</t>
  </si>
  <si>
    <t>%</t>
  </si>
  <si>
    <t>CONTROL DOCUMENTAL</t>
  </si>
  <si>
    <t>NOMBRE</t>
  </si>
  <si>
    <t>CARGO</t>
  </si>
  <si>
    <t>FIRMA</t>
  </si>
  <si>
    <t>ELABORACIÓN</t>
  </si>
  <si>
    <t xml:space="preserve">HEIDI TOUS GRANADOS/MARTHA LUCIA GOMEZ MEJIA </t>
  </si>
  <si>
    <t>Responsables del SG-SST</t>
  </si>
  <si>
    <t xml:space="preserve">VERIFICACIÓN </t>
  </si>
  <si>
    <t xml:space="preserve">LUZ MERY NARANJO CARDENAS - VERONICA TATIANA URRUTIA AGUIRRE </t>
  </si>
  <si>
    <t>Subgerente Administracion de personal-Gerente de Talento humano</t>
  </si>
  <si>
    <t xml:space="preserve">APROBACIÓN </t>
  </si>
  <si>
    <t xml:space="preserve">Secretaria Genereal </t>
  </si>
  <si>
    <t xml:space="preserve">
Observacion:  Las actividades son programadas a nivel nacional, el presente cronograma puede estar sujeto a modificaciones según sea necesario.</t>
  </si>
  <si>
    <t>PLAN ANTICORRUPCIÓN Y DE ATENCIÓN AL CIUDADANO 2022</t>
  </si>
  <si>
    <t>El cronograma de actividades del Plan Anticorrupción y de Atención al Ciudadano se encuentra inmerso en el Plan de Acción Anual de la Entidad dando cumplimiento al Decreto 612 de 2018. Las actividades programadas del Plan Anticorrupción y de Atención al Ciudadano, contemplan los siguientes componentes.</t>
  </si>
  <si>
    <t>COMPONENTE</t>
  </si>
  <si>
    <t>ACTIVIDAD</t>
  </si>
  <si>
    <t>ENTREGABLE</t>
  </si>
  <si>
    <t>PRIMER COMPONENTE: Gestión de Riesgos de Corrupción</t>
  </si>
  <si>
    <t>Actualización del Mapa de Riesgos de Corrupción de acuerdo con los cambios en los procesos.</t>
  </si>
  <si>
    <t>Mapa Actualizado y publicado en página Web, según el número de Procesos que presenten cambios</t>
  </si>
  <si>
    <t>HUMANOS, TECNOLÓGICOS, FÍSICOS Y FINANCIEROS</t>
  </si>
  <si>
    <t xml:space="preserve">
Gestionar los casos reportados mediante los canales de denuncia</t>
  </si>
  <si>
    <t>Gestionar el 100% de los casos reportados.</t>
  </si>
  <si>
    <t>GERENCIA DE RIESGOS
VP COMERCIAL
GERENCIA DE INNOVACIÓN Y PROCESOS</t>
  </si>
  <si>
    <t xml:space="preserve">
Revisar y actualizar el Manual de Políticas del Plan Anticorrupción y Atención al Ciudadano</t>
  </si>
  <si>
    <t>Manual actualizado con todos los componentes
Meta: 100% avance en la actualización del Manual a 30 de junio de 2022.</t>
  </si>
  <si>
    <t>OFICINA DE MERCADEO Y PUBLICIDAD</t>
  </si>
  <si>
    <t>TERCER COMPONENTE: RENDICIÓN DE CUENTAS: Subcomponente 1
Informar avances y resultados de la gestión con calidad y en lenguaje comprensible</t>
  </si>
  <si>
    <t>Publicar el primer informe  periódico de rendición de cuentas corte a diciembre 2021 en la página web.</t>
  </si>
  <si>
    <t xml:space="preserve">La Oficina de Mercadeo realiza la consolidación y el diseño completo del Informe de Gestión </t>
  </si>
  <si>
    <t>Andrés Felipe Pérez, Jefe de Mercadeo y Publicidad y Alejandra Escobar, Profesional</t>
  </si>
  <si>
    <t>Publicar los resultados más importantes del primer semestre</t>
  </si>
  <si>
    <t>La Oficina de Mercadeo realiza la consolidación y el diseño completo de la información</t>
  </si>
  <si>
    <t>Divulgar los resultados de la Compañía en el año 2022 por vicepresidencias</t>
  </si>
  <si>
    <t>Se comunicarán los aspectos relevantes de la gestión de las diferentes áreas de la compañía, por medio de buena nota, Comunicaciones Corporativas, Yammer, redes sociales.</t>
  </si>
  <si>
    <t>Resultados de alianzas comerciales estatales</t>
  </si>
  <si>
    <t>Comunicar los resultados obtenidos en conjunto</t>
  </si>
  <si>
    <t>Carta del presidente</t>
  </si>
  <si>
    <t>Se elaborará una carta gráfica del presidente con los resultados más importantes y será enviada a todos los funcionarios</t>
  </si>
  <si>
    <t>TERCER COMPONENTE: RENDICIÓN DE CUENTAS: Subcomponente 2
Desarrollar escenarios de diálogo de doble vía con la ciudadanía y sus organizaciones</t>
  </si>
  <si>
    <t>Promover el uso del Buzón abierto Previsora</t>
  </si>
  <si>
    <t>Se invitará a los funcionarios, que trimestralmente le envíen preguntas vía correo electrónico al presidente de la Compañía. Estas se responderán por medios de los canales oficiales internos o directamente al funcionario</t>
  </si>
  <si>
    <t>Diseñar cronograma que identifica y define los espacios de diálogo presenciales (mesas de trabajo, foros, reuniones, etc.), y  virtuales complementarios (chat, videoconferencias, webinars, etc.), que se emplearán para rendir cuentas: 1) Sobre los temas de interés priorizados, y 2) Sobre la gestión general de la entidad.</t>
  </si>
  <si>
    <t xml:space="preserve">Divulgar cronograma que defina los espacios de diálogo presenciales y virtuales de rendición de cuentas </t>
  </si>
  <si>
    <t>TERCER COMPONENTE: RENDICIÓN DE CUENTAS: Subcomponente 3
Responder a compromisos propuestos, evaluación y retroalimentación en los ejercicios de rendición de cuentas con acciones correctivas para mejora</t>
  </si>
  <si>
    <t>Diseñar una encuesta de satisfacción sobre la comunicación de resultados al interior de la compañía</t>
  </si>
  <si>
    <t>A través de forms, mercadeo solicitará el diligenciamiento de la encuesta y comunicará el resultado obtenido</t>
  </si>
  <si>
    <t>TERCER COMPONENTE: RENDICIÓN DE CUENTAS</t>
  </si>
  <si>
    <t xml:space="preserve">Diseñar formato interno de reporte de las actividades de rendición de cuentas que se realizarán en toda la entidad que como mínimo contenga: 
-Actividades realizadas
-Grupos de valor involucrados
-Temas y/o metas institucionales asociadas a las actividades realizadas de rendición de cuentas
- Observaciones, propuestas y recomendaciones  de los grupos de valor. 
- Resultado de la participación </t>
  </si>
  <si>
    <t>Este informe será publicado en la página web</t>
  </si>
  <si>
    <t>CUARTO COMPONENTE: MECANISMOS PARA MEJORAR LA ATENCIÓN AL CIUDADANO</t>
  </si>
  <si>
    <t>Encuestas de satisfacción Clientes y usuarios finales</t>
  </si>
  <si>
    <t>Encuestas de satisfacción intermediarios (Agentes y Agencias)</t>
  </si>
  <si>
    <t>Encuestas de servicio aplicadas y nivel de satisfacción de usuarios medido (aliados)
Indicador: número de encuestas realizadas con nivel de satisfacción medido.
Meta: 3 encuestas con corte 30 de diciembre (trimestral y posterior finalización de cada trimestre)</t>
  </si>
  <si>
    <t>GERENCIA DE TALENTO HUMANO / GERENCIA DE SERVICIO</t>
  </si>
  <si>
    <t>Capacitación sobre temas relacionados con atención al cliente dirigida a los funcionarios de la compañía, acorde a los lineamientos del SAC y la Universidad Previsora</t>
  </si>
  <si>
    <t>Generar informes acerca del desarrollo de capacitaciones en Atención al Cliente
Indicador: Número de informes generados, con corte a 31 de diciembre de 2022.
Meta: 1</t>
  </si>
  <si>
    <t>Implementar incentivos para motivar la excelencia en la atención al cliente</t>
  </si>
  <si>
    <t>Informe Incentivos aplicados relacionados con motivación a la excelencia en la atención al cliente
Indicador: Entrega de resultados, de manera semestral, antes de 31 de diciembre de 2022.
Meta: 1 Acta de socialización ante el Comité SAC de los reconocimientos realizados por Talento Humano, con corte a 30 de junio.</t>
  </si>
  <si>
    <t>Realizar seguimiento permanente al comportamiento de las PQR y hacer reporte trimestral a la superintendencia e implementación del proyecto de SmartSupervicion de la SFC</t>
  </si>
  <si>
    <t>Generar Informes de seguimiento de PQR a la SFC
Indicador: Número de informes de seguimiento generados
Meta: 4 informes generados con corte 31 de diciembre de 2021, 31 de marzo de 2022, 30 de junio y 30 de septiembre de 2022 (Teniendo en cuenta nuevos lineamientos con el proyecto de SmartSupervision)</t>
  </si>
  <si>
    <t>GERENCIA DE INNOVACION Y PROCESOS</t>
  </si>
  <si>
    <t>Socialización y articulación de la Matriz de partes interesadas de Previsora con el Sistema de Gestión Integral</t>
  </si>
  <si>
    <t>Realizar la socialización y articulación de la la Matriz de partes interesadas de Previsora a través de los canales disponibles por la organización y con los funcionarios de Previsora.
Indicador: No. Piezas de socialización. Peso 50%. Meta: 2 piezas con corte 31 de diciembre. 
Indicador: No. Reuniones de socialización. Peso 50%. Meta: 2 sesiones de trabajo con corte 31 de diciembre.</t>
  </si>
  <si>
    <t>GERENCIA DE SERVICIO / SECRETARIA GENERAL / GERENCIA DE TALENTO HUMANO / OFICINA DE MERCADEO Y PUBLICIDAD / GERENCIA DE INNOVACIÓN Y PROCESOS / GERENCIA JURÍDICA / TODOS LOS LIDERES DE COMPONENTES</t>
  </si>
  <si>
    <t>Incorporación Lenguaje Claro en la Compañía</t>
  </si>
  <si>
    <t>Socializar y promover el lenguaje claro en la compañía
Indicador: campaña de lenguaje claro, concurso de lenguaje claro y promoción del curso de lenguaje claro del DNP
Meta: 100% de cumplimiento de acuerdo al cronograma de la campaña</t>
  </si>
  <si>
    <t>Realizar seguimiento trimestral a la ejecución del PAAC en el Comité Institucional de Gestión y Desempeño</t>
  </si>
  <si>
    <t>Realizar seguimiento trimestral al PAAC
Indicador: Actas de seguimiento generadas
Meta: 4 Actas generadas con corte 30 de marzo, 30 de junio, 30 de septiembre y 30 de diciembre de 2022.</t>
  </si>
  <si>
    <t>SECRETARÍA GENERAL
VICEPRESIDENCIA COMERCIAL</t>
  </si>
  <si>
    <t>QUINTO COMPONENTE: MECANISMOS PARA LA TRANSPARENCIA Y ACCESO A LA INFORMACIÓN</t>
  </si>
  <si>
    <t>Traducción de respuestas a clientes de PQRS a lenguaje claro</t>
  </si>
  <si>
    <t xml:space="preserve">Número de documentos traducidos
Indicador: Número de documentos traducidos/ No de solicitudes de traducciones de  documentos </t>
  </si>
  <si>
    <t>HUMANOS, OPERATIVO, TECNOLÓGICOS, FÍSICOS Y FINANCIEROS</t>
  </si>
  <si>
    <t>OFICINA DE CONTROL INTERNO DISCIPLINARIO</t>
  </si>
  <si>
    <t>SEXTO COMPONENTE: INICIATIVAS ADICIONALES</t>
  </si>
  <si>
    <t>Capacitación sobre temas relacionados con derecho disciplinario convocadas por el Ministerio de Hacienda y Crédito Público</t>
  </si>
  <si>
    <t>Asistencia a capacitaciones 
Indicador: Número de asistencias a  Capacitaciones sobre derecho disciplinario convocadas por el Ministerio de Hacienda y Crédito Público/ Número de Capacitaciones sobre derecho disciplinario convocadas por el Ministerio de Hacienda y Crédito Público</t>
  </si>
  <si>
    <t xml:space="preserve">HUMANOS,  TECNOLÓGICOS, </t>
  </si>
  <si>
    <t>SEXTO COMPONENTE: INICIATIVAS ADICIONALES - INTEGRIDAD</t>
  </si>
  <si>
    <t>Nivel de apropiación valores en un 80%: 
(Número de personas que contestaron entre 3 y 4 en la encuesta de apropiación de valores/Total de encuestas respondidas)*100%</t>
  </si>
  <si>
    <t>HUMANOS,  TECNOLÓGICOS,  FINANCIEROS</t>
  </si>
  <si>
    <t>PLAN ESTRATÉGICO DE TECNOLOGÍAS DE LA INFORMACIÓN Y COMUNICACIONES - PETI 2022</t>
  </si>
  <si>
    <t>Proyecto Estratégico de T.I</t>
  </si>
  <si>
    <t>Migración Motor Base de Datos SISe 2G</t>
  </si>
  <si>
    <t>Actualización del motor de la base de datos del sistema Core SISE 2G.
Entregables: Puesta en Producción y Garantia</t>
  </si>
  <si>
    <t>Gerencia de T.I.</t>
  </si>
  <si>
    <t>RECURSOS HUMANOS
RECURSOS FINANCIEROS
RECUROS TECNOLÓGICOS</t>
  </si>
  <si>
    <t>Gobierno de Datos y Analitica (Consultoria)</t>
  </si>
  <si>
    <t>Realizar de una consultoría, donde se defina, diseñe y construya la hoja de ruta viable para la implementación estratégica de un modelo de Gobierno de Datos y Analítica de la compañía ajustado a sus necesidades y capacidades.
Entregables: 
Hoja de Ruta para la implentación (portafolio de proyectos)</t>
  </si>
  <si>
    <t>Gerencia de T.I.
Gerencia de Planeación</t>
  </si>
  <si>
    <t>Gobierno de T.I.</t>
  </si>
  <si>
    <t>Actualización de los principios, politicas y servicios de el Gobierno de T.I. bajo los nuevos lineamientos de la estrategia corporativa de la Previsora</t>
  </si>
  <si>
    <t>RECURSOS HUMANOS</t>
  </si>
  <si>
    <t>- Recurso Propios</t>
  </si>
  <si>
    <t>Portal WEB 2.0</t>
  </si>
  <si>
    <t>Prestación de los servicios de infraestructura, suscripción, diseño de experiencia, diseño web, migración, desarrollo web, estrategia SEO, actividades de Web Master, implementación y soporte del portal web y portal de aliados de La Previsora S.A sobre el sistema de gestión de contenidos Liferay DXP Cloud.
Entregables: 
1) Infraestructura y Licenciamiento del CMS
2) Diseño de la Experiencia Digital del Portal
3) Migración y Desarrollos del Portal
4) Pruebas, aceptación y paso a producción</t>
  </si>
  <si>
    <t>PLAN DE TRATAMIENTO DE RIESGOS DE SEGURIDAD Y PRIVACIDAD DE LA INFORMACIÓN 2022</t>
  </si>
  <si>
    <t>RIESGOS</t>
  </si>
  <si>
    <t xml:space="preserve">CONTROLES </t>
  </si>
  <si>
    <t>Total Riesgos</t>
  </si>
  <si>
    <t>Total de Riesgos en zona Aceptable</t>
  </si>
  <si>
    <t xml:space="preserve">Total de Riesgos en zona No Aceptable </t>
  </si>
  <si>
    <t xml:space="preserve">Tipo Tecnológico </t>
  </si>
  <si>
    <t xml:space="preserve">Tipo Estratégico </t>
  </si>
  <si>
    <t xml:space="preserve">Tipo Documental o Procedimental </t>
  </si>
  <si>
    <t>PLAN DE SEGURIDAD Y PRIVACIDAD DE LA INFORMACIÓN 2022</t>
  </si>
  <si>
    <t>Área Organizativa</t>
  </si>
  <si>
    <t>Nombre de la tarea</t>
  </si>
  <si>
    <t xml:space="preserve">Descripción </t>
  </si>
  <si>
    <t>Categoría / Proyecto</t>
  </si>
  <si>
    <t xml:space="preserve">Responsable de tarea </t>
  </si>
  <si>
    <t>Fecha Inicio</t>
  </si>
  <si>
    <t>Fecha Fin</t>
  </si>
  <si>
    <t xml:space="preserve">Fuente de Financiación </t>
  </si>
  <si>
    <t>Gerencia de Riesgos</t>
  </si>
  <si>
    <t>MEJORA CONTINUA</t>
  </si>
  <si>
    <t>Desarrollar actividades de sensibilización y capacitación en el SGSI y Ciberseguridad.</t>
  </si>
  <si>
    <t>Plan de Seguridad de la Información</t>
  </si>
  <si>
    <t>Gerente de Riesgos</t>
  </si>
  <si>
    <t>GRUPO: 'GASTOS TECNOLOGICOS                      RUBRO:  SEGURIDAD INFORMATICA Y ADMINISTRACION DE INFRAESTRUCTURA TECNOLOGICA SEGURIDAD INFORMATICA CONCEPTO: SEGURIDAD DE LA INFORMACION - G. RIESGO</t>
  </si>
  <si>
    <t>Diseñar y desarrollar una prueba de Ciberataque, documentando la respuesta, recuperación, reanudación de la operación en contingencia y restauración.</t>
  </si>
  <si>
    <t>Gerente de Riesgos/Gerente de Tecnología</t>
  </si>
  <si>
    <t>GRUPO: 'GASTOS TECNOLOGICOS                      RUBRO:  SEGURIDAD INFORMATICA Y ADMINISTRACION DE INFRAESTRUCTURA TECNOLOGICA SEGURIDAD INFORMATICA CONCEPTO: SEGURIDAD DE LA INFORMACION - G. RIESGO / G.TI</t>
  </si>
  <si>
    <t>Ejecutar un programa de evaluación de al menos 20 controles de los establecidos en el estándar ISO 27001 asociados a los procesos de la compañía.</t>
  </si>
  <si>
    <t>CONTEXTO PLAN DE SEGURIDAD Y PRIVACIDAD DE LA INFORMACIÓN</t>
  </si>
  <si>
    <r>
      <t>1</t>
    </r>
    <r>
      <rPr>
        <b/>
        <sz val="7"/>
        <color indexed="8"/>
        <rFont val="Century Gothic"/>
        <family val="2"/>
      </rPr>
      <t xml:space="preserve">       </t>
    </r>
    <r>
      <rPr>
        <b/>
        <sz val="11"/>
        <color indexed="8"/>
        <rFont val="Century Gothic"/>
        <family val="2"/>
      </rPr>
      <t xml:space="preserve"> OBJETIVO </t>
    </r>
  </si>
  <si>
    <t xml:space="preserve">El objetivo del Plan de Seguridad y Privacidad de la Información es establecer las diferentes actividades y tareas a realizar con el fin de mantener actualizado el Sistema de Gestión de Seguridad de la Información (SGSI) y el Modelo de Privacidad y Seguridad de la Información, en lo que respecta a sus componentes definidos, así como cerrar las brechas existentes que se han identificado con los diagnósticos realizados sobre su estado de madurez. </t>
  </si>
  <si>
    <r>
      <t>2</t>
    </r>
    <r>
      <rPr>
        <b/>
        <sz val="7"/>
        <color indexed="8"/>
        <rFont val="Century Gothic"/>
        <family val="2"/>
      </rPr>
      <t xml:space="preserve">       </t>
    </r>
    <r>
      <rPr>
        <b/>
        <sz val="11"/>
        <color indexed="8"/>
        <rFont val="Century Gothic"/>
        <family val="2"/>
      </rPr>
      <t>ALCANCE</t>
    </r>
  </si>
  <si>
    <t>Lo establecido como producto de las actividades y tareas definidas en el Plan, cobijan a toda la entidad, sus funcionarios, contratistas y terceros de la entidad.</t>
  </si>
  <si>
    <t>El escenario de tiempo para las actividades comprende loa años de 2019 y 2020.</t>
  </si>
  <si>
    <r>
      <t>3</t>
    </r>
    <r>
      <rPr>
        <b/>
        <sz val="7"/>
        <color indexed="8"/>
        <rFont val="Century Gothic"/>
        <family val="2"/>
      </rPr>
      <t xml:space="preserve">       </t>
    </r>
    <r>
      <rPr>
        <b/>
        <sz val="11"/>
        <color indexed="8"/>
        <rFont val="Century Gothic"/>
        <family val="2"/>
      </rPr>
      <t>TÉRMINOS Y DEFINICIONES</t>
    </r>
  </si>
  <si>
    <r>
      <t>Activos de información</t>
    </r>
    <r>
      <rPr>
        <sz val="11"/>
        <color indexed="8"/>
        <rFont val="Century Gothic"/>
        <family val="2"/>
      </rPr>
      <t>: Se considera como tal a la infraestructura de hardware y software en los que la información se procesa, se almacena o se transmite, la información que posee un valor y es necesaria para realizar los procesos misionales y de apoyo administrativo de la Entidad, los servicios computacionales y de comunicaciones. Se pueden clasificar de la siguiente manera:</t>
    </r>
  </si>
  <si>
    <r>
      <t>Ø</t>
    </r>
    <r>
      <rPr>
        <sz val="7"/>
        <color indexed="8"/>
        <rFont val="Century Gothic"/>
        <family val="2"/>
      </rPr>
      <t xml:space="preserve">  </t>
    </r>
    <r>
      <rPr>
        <b/>
        <sz val="11"/>
        <color indexed="8"/>
        <rFont val="Century Gothic"/>
        <family val="2"/>
      </rPr>
      <t>Electrónicos</t>
    </r>
    <r>
      <rPr>
        <sz val="11"/>
        <color indexed="8"/>
        <rFont val="Century Gothic"/>
        <family val="2"/>
      </rPr>
      <t>: Bases de datos, archivos, registros de auditoría, información de archivo, aplicaciones, herramientas de desarrollo y utilidades.</t>
    </r>
  </si>
  <si>
    <r>
      <t>Ø</t>
    </r>
    <r>
      <rPr>
        <sz val="7"/>
        <color indexed="8"/>
        <rFont val="Century Gothic"/>
        <family val="2"/>
      </rPr>
      <t xml:space="preserve">  </t>
    </r>
    <r>
      <rPr>
        <b/>
        <sz val="11"/>
        <color indexed="8"/>
        <rFont val="Century Gothic"/>
        <family val="2"/>
      </rPr>
      <t>Físicos</t>
    </r>
    <r>
      <rPr>
        <sz val="11"/>
        <color indexed="8"/>
        <rFont val="Century Gothic"/>
        <family val="2"/>
      </rPr>
      <t>: Documentos impresos, manuscritos y hardware.</t>
    </r>
  </si>
  <si>
    <r>
      <t>Ø</t>
    </r>
    <r>
      <rPr>
        <sz val="7"/>
        <color indexed="8"/>
        <rFont val="Century Gothic"/>
        <family val="2"/>
      </rPr>
      <t xml:space="preserve">  </t>
    </r>
    <r>
      <rPr>
        <b/>
        <sz val="11"/>
        <color indexed="8"/>
        <rFont val="Century Gothic"/>
        <family val="2"/>
      </rPr>
      <t>Servicios</t>
    </r>
    <r>
      <rPr>
        <sz val="11"/>
        <color indexed="8"/>
        <rFont val="Century Gothic"/>
        <family val="2"/>
      </rPr>
      <t>: Servicios computacionales y de comunicaciones.</t>
    </r>
  </si>
  <si>
    <r>
      <t>Ø</t>
    </r>
    <r>
      <rPr>
        <sz val="7"/>
        <color indexed="8"/>
        <rFont val="Century Gothic"/>
        <family val="2"/>
      </rPr>
      <t xml:space="preserve">  </t>
    </r>
    <r>
      <rPr>
        <b/>
        <sz val="11"/>
        <color indexed="8"/>
        <rFont val="Century Gothic"/>
        <family val="2"/>
      </rPr>
      <t>Personas</t>
    </r>
    <r>
      <rPr>
        <sz val="11"/>
        <color indexed="8"/>
        <rFont val="Century Gothic"/>
        <family val="2"/>
      </rPr>
      <t>: Incluyendo sus calificaciones, competencias y experiencia.</t>
    </r>
  </si>
  <si>
    <r>
      <t>Ø</t>
    </r>
    <r>
      <rPr>
        <sz val="7"/>
        <color indexed="8"/>
        <rFont val="Century Gothic"/>
        <family val="2"/>
      </rPr>
      <t xml:space="preserve">  </t>
    </r>
    <r>
      <rPr>
        <b/>
        <sz val="11"/>
        <color indexed="8"/>
        <rFont val="Century Gothic"/>
        <family val="2"/>
      </rPr>
      <t>Intangibles</t>
    </r>
    <r>
      <rPr>
        <sz val="11"/>
        <color indexed="8"/>
        <rFont val="Century Gothic"/>
        <family val="2"/>
      </rPr>
      <t>: Ideas, conocimiento, conversaciones.</t>
    </r>
  </si>
  <si>
    <r>
      <t>Amenaza</t>
    </r>
    <r>
      <rPr>
        <sz val="11"/>
        <color indexed="8"/>
        <rFont val="Century Gothic"/>
        <family val="2"/>
      </rPr>
      <t>: Causa potencial de un incidente no deseado, que puede provocar daños a un sistema o a la organización.</t>
    </r>
  </si>
  <si>
    <r>
      <t>Confidencialidad</t>
    </r>
    <r>
      <rPr>
        <sz val="11"/>
        <color indexed="8"/>
        <rFont val="Century Gothic"/>
        <family val="2"/>
      </rPr>
      <t>: Propiedad de la información de no ponerse a disposición o ser revelada a individuos, entidades o procesos no autorizados.</t>
    </r>
  </si>
  <si>
    <r>
      <t>Declaración de aplicabilidad</t>
    </r>
    <r>
      <rPr>
        <sz val="11"/>
        <color indexed="8"/>
        <rFont val="Century Gothic"/>
        <family val="2"/>
      </rPr>
      <t>: (en inglés Statement of Applicability; SOA). Documento que enumera los controles aplicados por el SGSI de la organización -tras el resultado de los procesos de evaluación y tratamiento de riesgos- y su justificación, así como la justificación de las exclusiones de controles del anexo A de ISO 27001.</t>
    </r>
  </si>
  <si>
    <r>
      <t>Disponibilidad</t>
    </r>
    <r>
      <rPr>
        <sz val="11"/>
        <color indexed="8"/>
        <rFont val="Century Gothic"/>
        <family val="2"/>
      </rPr>
      <t>: Propiedad de la información de estar accesible y utilizable cuando lo requiera una entidad autorizada.</t>
    </r>
  </si>
  <si>
    <r>
      <t>Dominio</t>
    </r>
    <r>
      <rPr>
        <sz val="11"/>
        <color indexed="8"/>
        <rFont val="Century Gothic"/>
        <family val="2"/>
      </rPr>
      <t>: Corresponde a cada uno de los aspectos que comprende o regula una norma técnica.</t>
    </r>
    <r>
      <rPr>
        <b/>
        <sz val="11"/>
        <color indexed="8"/>
        <rFont val="Century Gothic"/>
        <family val="2"/>
      </rPr>
      <t xml:space="preserve"> </t>
    </r>
  </si>
  <si>
    <r>
      <t>Gestión</t>
    </r>
    <r>
      <rPr>
        <sz val="11"/>
        <color indexed="8"/>
        <rFont val="Century Gothic"/>
        <family val="2"/>
      </rPr>
      <t xml:space="preserve"> </t>
    </r>
    <r>
      <rPr>
        <b/>
        <sz val="11"/>
        <color indexed="8"/>
        <rFont val="Century Gothic"/>
        <family val="2"/>
      </rPr>
      <t>de Riesgo</t>
    </r>
    <r>
      <rPr>
        <sz val="11"/>
        <color indexed="8"/>
        <rFont val="Century Gothic"/>
        <family val="2"/>
      </rPr>
      <t>: proceso de identificación y evaluación de riesgos y la toma de acciones efectivas para reducirlos a un nivel aceptable. Incluye la valoración de riesgos; análisis costo-beneficio de las acciones y controles de mitigación, y la selección, implementación y valoración de controles de seguridad</t>
    </r>
  </si>
  <si>
    <r>
      <t>Información</t>
    </r>
    <r>
      <rPr>
        <sz val="11"/>
        <color indexed="8"/>
        <rFont val="Century Gothic"/>
        <family val="2"/>
      </rPr>
      <t>: es todo aquel conjunto de datos organizados en poder de una entidad que posean valor para la misma, independientemente de la forma en que se guarde o transmita (escrita, en imágenes, oral, impresa en papel, almacenada electrónicamente, proyectada, enviada por correo, fax o e-mail, transmitida en conversaciones, etc.), de su origen (de la propia organización o de fuentes externas) o de la fecha de elaboración.</t>
    </r>
  </si>
  <si>
    <r>
      <t>Ingeniería social</t>
    </r>
    <r>
      <rPr>
        <sz val="11"/>
        <color indexed="8"/>
        <rFont val="Century Gothic"/>
        <family val="2"/>
      </rPr>
      <t>: consiste en la manipulación de las personas para que voluntariamente realicen actos que normalmente no harían.</t>
    </r>
  </si>
  <si>
    <r>
      <t>Integridad</t>
    </r>
    <r>
      <rPr>
        <sz val="11"/>
        <color indexed="8"/>
        <rFont val="Century Gothic"/>
        <family val="2"/>
      </rPr>
      <t>: Propiedad de la información relativa a su exactitud y completitud.</t>
    </r>
  </si>
  <si>
    <r>
      <t>Norma Técnica:</t>
    </r>
    <r>
      <rPr>
        <sz val="11"/>
        <color indexed="8"/>
        <rFont val="Century Gothic"/>
        <family val="2"/>
      </rPr>
      <t xml:space="preserve"> documento escrito, aprobado por un organismo reconocido y accesible al público. Para su elaboración se requiere el consenso de todas las partes interesadas (Fabricantes, administraciones, usuarios y consumidores, centros de investigación y laboratorios, asociaciones y colegios profesionales, agentes sociales, etc…)</t>
    </r>
  </si>
  <si>
    <t>Su objetivo es establecer los requisitos que deben cumplir los productos o servicios para asegurar su aptitud para el uso, seguridad, protección del producto, etc.</t>
  </si>
  <si>
    <t>Su aplicación acostumbra a ser voluntaria, pero puede ser declarada de cumplimiento obligatorio cuando una norma jurídica así lo establezca.</t>
  </si>
  <si>
    <t>Se identifica por unas siglas (UNE, EN, ISO, IEC, DIN, NT, BS, ASTM, etc.), un número y la fecha de publicación.</t>
  </si>
  <si>
    <r>
      <t>·</t>
    </r>
    <r>
      <rPr>
        <sz val="7"/>
        <color indexed="8"/>
        <rFont val="Century Gothic"/>
        <family val="2"/>
      </rPr>
      <t xml:space="preserve">         </t>
    </r>
    <r>
      <rPr>
        <b/>
        <sz val="11"/>
        <color indexed="8"/>
        <rFont val="Century Gothic"/>
        <family val="2"/>
      </rPr>
      <t>Norma técnica internacional</t>
    </r>
    <r>
      <rPr>
        <sz val="11"/>
        <color indexed="8"/>
        <rFont val="Century Gothic"/>
        <family val="2"/>
      </rPr>
      <t>: Es una norma adoptada por un organismo internacional de normalización, tal como ISO (Internacional Standard Organization), y que debe ser accesible al público.</t>
    </r>
  </si>
  <si>
    <r>
      <t>Riesgo</t>
    </r>
    <r>
      <rPr>
        <sz val="11"/>
        <color indexed="8"/>
        <rFont val="Century Gothic"/>
        <family val="2"/>
      </rPr>
      <t>: en el marco de la gestión de la seguridad de la información y de acuerdo con la ISO 27001, es la posibilidad de que una amenaza concreta pueda explotar una vulnerabilidad para causar una pérdida o daño en un activo de información. Suele considerarse como una combinación de la probabilidad de un evento y sus consecuencias.</t>
    </r>
  </si>
  <si>
    <r>
      <t>Seguridad de la información (según ISO 27001</t>
    </r>
    <r>
      <rPr>
        <sz val="11"/>
        <color indexed="8"/>
        <rFont val="Century Gothic"/>
        <family val="2"/>
      </rPr>
      <t>): conjunto de actividades orientadas a garantizar la confidencialidad, integridad y disponibilidad de la información, así como de los sistemas implicados en su tratamiento, dentro de una organización.</t>
    </r>
  </si>
  <si>
    <r>
      <t>SGSI</t>
    </r>
    <r>
      <rPr>
        <sz val="11"/>
        <color indexed="8"/>
        <rFont val="Century Gothic"/>
        <family val="2"/>
      </rPr>
      <t>: Sigla del Sistema de Gestión de la Seguridad de la Información. (ISMS en inglés, Information Security Management System). En caso de la DT, el SMGI está definido en la documentación relacionada con la AP Gobierno de la seguridad (documento marco y relacionados)</t>
    </r>
  </si>
  <si>
    <r>
      <t>Vulnerabilidad</t>
    </r>
    <r>
      <rPr>
        <sz val="11"/>
        <color indexed="8"/>
        <rFont val="Century Gothic"/>
        <family val="2"/>
      </rPr>
      <t>: Debilidad de un activo o control que puede ser explotada por una o más amenazas.</t>
    </r>
  </si>
  <si>
    <r>
      <t>4</t>
    </r>
    <r>
      <rPr>
        <b/>
        <sz val="7"/>
        <color indexed="8"/>
        <rFont val="Century Gothic"/>
        <family val="2"/>
      </rPr>
      <t xml:space="preserve">       </t>
    </r>
    <r>
      <rPr>
        <b/>
        <sz val="11"/>
        <color indexed="8"/>
        <rFont val="Century Gothic"/>
        <family val="2"/>
      </rPr>
      <t>CONTEXTO</t>
    </r>
  </si>
  <si>
    <t>El Ministerio de Hacienda estableció desde hace varios años el SGSI para la entidad, cuyos principales logros han sido:</t>
  </si>
  <si>
    <r>
      <t>·</t>
    </r>
    <r>
      <rPr>
        <sz val="7"/>
        <color indexed="8"/>
        <rFont val="Century Gothic"/>
        <family val="2"/>
      </rPr>
      <t xml:space="preserve">         </t>
    </r>
    <r>
      <rPr>
        <sz val="11"/>
        <color indexed="8"/>
        <rFont val="Century Gothic"/>
        <family val="2"/>
      </rPr>
      <t>Generación de Políticas de Seguridad alineadas con los dominios de la Norma ISO 27001:2013</t>
    </r>
  </si>
  <si>
    <r>
      <t>·</t>
    </r>
    <r>
      <rPr>
        <sz val="7"/>
        <color indexed="8"/>
        <rFont val="Century Gothic"/>
        <family val="2"/>
      </rPr>
      <t xml:space="preserve">         </t>
    </r>
    <r>
      <rPr>
        <sz val="11"/>
        <color indexed="8"/>
        <rFont val="Century Gothic"/>
        <family val="2"/>
      </rPr>
      <t>Capacitación en Metodología de Manejo de Riesgos de Seguridad Informática.</t>
    </r>
  </si>
  <si>
    <r>
      <t>·</t>
    </r>
    <r>
      <rPr>
        <sz val="7"/>
        <color indexed="8"/>
        <rFont val="Century Gothic"/>
        <family val="2"/>
      </rPr>
      <t xml:space="preserve">         </t>
    </r>
    <r>
      <rPr>
        <sz val="11"/>
        <color indexed="8"/>
        <rFont val="Century Gothic"/>
        <family val="2"/>
      </rPr>
      <t>Realizar un diagnóstico de la situación de la Entidad en materia de seguridad informática, topología de red, diseñar el modelo de seguridad</t>
    </r>
  </si>
  <si>
    <r>
      <t>·</t>
    </r>
    <r>
      <rPr>
        <sz val="7"/>
        <color indexed="8"/>
        <rFont val="Century Gothic"/>
        <family val="2"/>
      </rPr>
      <t xml:space="preserve">         </t>
    </r>
    <r>
      <rPr>
        <sz val="11"/>
        <color indexed="8"/>
        <rFont val="Century Gothic"/>
        <family val="2"/>
      </rPr>
      <t xml:space="preserve">Realizar una campaña de sensibilización dirigida a los funcionarios del MHCP, en donde se reforzaron los hallazgos respecto al desconocimiento de buenas prácticas en seguridad de la Información. </t>
    </r>
  </si>
  <si>
    <t>Posteriormente al establecimiento del SGSI, y teniendo en cuenta que el tema de seguridad es cambiante y dinámico, el entorno de riesgos que enfrenta una entidad cambia permanentemente, lo mismo que las amenazas y situaciones de vulnerabilidad, por lo que se han realizado revisiones y actualizaciones de las políticas de seguridad, incluyendo la actualización y/o definición de procedimientos asociados a las políticas de manera que se hagan operativas.</t>
  </si>
  <si>
    <t>Adicionalmente, se realizaron diagnósticos de identificación de brechas con base en consultorías y herramientas provistas por MinTic, así como análisis de vulnerabilidades y hacking ético, que le han permitido a la entidad establecer los temas en los cuales debe desarrollar actividades y tareas para mantener actualizado y vigente el Modelo de Privacidad y Seguridad de la Información existente.</t>
  </si>
  <si>
    <t>Estas actividades apuntan principalmente a frentes como:</t>
  </si>
  <si>
    <r>
      <t>1.</t>
    </r>
    <r>
      <rPr>
        <sz val="7"/>
        <color indexed="8"/>
        <rFont val="Century Gothic"/>
        <family val="2"/>
      </rPr>
      <t xml:space="preserve">    </t>
    </r>
    <r>
      <rPr>
        <sz val="11"/>
        <color indexed="8"/>
        <rFont val="Century Gothic"/>
        <family val="2"/>
      </rPr>
      <t>Revisión periódica de las Políticas de Seguridad de la Información, que implique no solo actualizar las políticas ya definidas sino la elaboración de nuevas y la generación de nuevos procedimientos y controles.</t>
    </r>
  </si>
  <si>
    <r>
      <t>2.</t>
    </r>
    <r>
      <rPr>
        <sz val="7"/>
        <color indexed="8"/>
        <rFont val="Century Gothic"/>
        <family val="2"/>
      </rPr>
      <t xml:space="preserve">    </t>
    </r>
    <r>
      <rPr>
        <sz val="11"/>
        <color indexed="8"/>
        <rFont val="Century Gothic"/>
        <family val="2"/>
      </rPr>
      <t>Implementación de Políticas y Controles, tanto sobre elementos de Plataforma computacional como sobre procesos y procedimientos.</t>
    </r>
  </si>
  <si>
    <r>
      <t>3.</t>
    </r>
    <r>
      <rPr>
        <sz val="7"/>
        <color indexed="8"/>
        <rFont val="Century Gothic"/>
        <family val="2"/>
      </rPr>
      <t xml:space="preserve">    </t>
    </r>
    <r>
      <rPr>
        <sz val="11"/>
        <color indexed="8"/>
        <rFont val="Century Gothic"/>
        <family val="2"/>
      </rPr>
      <t>Adquisición de servicios y herramientas de seguridad para fortalecer los esquemas de monitoreo, detección, análisis y mitigación de riesgos y amenazas, fortaleciendo las capacidades de la entidad para detectar y contener posibles incidentes de seguridad.</t>
    </r>
  </si>
  <si>
    <r>
      <t>4.</t>
    </r>
    <r>
      <rPr>
        <sz val="7"/>
        <color indexed="8"/>
        <rFont val="Century Gothic"/>
        <family val="2"/>
      </rPr>
      <t xml:space="preserve">    </t>
    </r>
    <r>
      <rPr>
        <sz val="11"/>
        <color indexed="8"/>
        <rFont val="Century Gothic"/>
        <family val="2"/>
      </rPr>
      <t>Campañas y jornadas de sensibilización, capacitación y concienciación de seguridad para funcionarios, contratistas y terceros.</t>
    </r>
  </si>
  <si>
    <r>
      <t>5.</t>
    </r>
    <r>
      <rPr>
        <sz val="7"/>
        <color indexed="8"/>
        <rFont val="Century Gothic"/>
        <family val="2"/>
      </rPr>
      <t xml:space="preserve">    </t>
    </r>
    <r>
      <rPr>
        <sz val="11"/>
        <color indexed="8"/>
        <rFont val="Century Gothic"/>
        <family val="2"/>
      </rPr>
      <t>Participación activa en el desarrollo y aplicación de lineamientos establecidos por entes estatales, tales como el Modelo nacional de Riesgos de Seguridad Digital e Infraestructuras Cibernéticas Críticas.</t>
    </r>
  </si>
  <si>
    <t>Las actividades definidas en el Plan se encuentran integradas dentro del Plan de Acción Institucional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</si>
</sst>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 #,##0.00;[Red]\-&quot;$&quot;\ #,##0.00"/>
    <numFmt numFmtId="165" formatCode="_-&quot;$&quot;\ * #,##0_-;\-&quot;$&quot;\ * #,##0_-;_-&quot;$&quot;\ * &quot;-&quot;_-;_-@_-"/>
    <numFmt numFmtId="166" formatCode="_-&quot;$&quot;\ * #,##0.00_-;\-&quot;$&quot;\ * #,##0.00_-;_-&quot;$&quot;\ * &quot;-&quot;??_-;_-@_-"/>
    <numFmt numFmtId="167" formatCode="_-* #,##0.00_-;\-* #,##0.00_-;_-* &quot;-&quot;??_-;_-@_-"/>
    <numFmt numFmtId="168" formatCode="_(* #,##0_);_(* \(#,##0\);_(* &quot;-&quot;??_);_(@_)"/>
    <numFmt numFmtId="169" formatCode="_(&quot;$&quot;\ * #,##0.00_);_(&quot;$&quot;\ * \(#,##0.00\);_(&quot;$&quot;\ * &quot;-&quot;??_);_(@_)"/>
    <numFmt numFmtId="170" formatCode="0.0%"/>
  </numFmts>
  <fonts count="113">
    <font>
      <sz val="11"/>
      <color theme="1"/>
      <name val="Calibri"/>
      <family val="2"/>
      <scheme val="minor"/>
    </font>
    <font>
      <sz val="11"/>
      <color rgb="FF000000"/>
      <name val="Calibri"/>
      <family val="2"/>
    </font>
    <font>
      <b/>
      <sz val="11"/>
      <color theme="0"/>
      <name val="Century Gothic"/>
      <family val="2"/>
    </font>
    <font>
      <sz val="8"/>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22"/>
      <color rgb="FF7F7F7F"/>
      <name val="Century Gothic"/>
      <family val="2"/>
    </font>
    <font>
      <b/>
      <sz val="36"/>
      <color theme="0"/>
      <name val="Calibri"/>
      <family val="2"/>
      <scheme val="minor"/>
    </font>
    <font>
      <b/>
      <sz val="12"/>
      <color theme="0"/>
      <name val="Century Gothic"/>
      <family val="2"/>
    </font>
    <font>
      <b/>
      <sz val="8"/>
      <name val="Century Gothic"/>
      <family val="2"/>
    </font>
    <font>
      <b/>
      <sz val="8"/>
      <color theme="0"/>
      <name val="Century Gothic"/>
      <family val="2"/>
    </font>
    <font>
      <b/>
      <sz val="18"/>
      <name val="Century Gothic"/>
      <family val="2"/>
    </font>
    <font>
      <b/>
      <sz val="18"/>
      <color rgb="FF000000"/>
      <name val="Century Gothic"/>
      <family val="2"/>
    </font>
    <font>
      <sz val="10"/>
      <color rgb="FF000000"/>
      <name val="Century Gothic"/>
      <family val="2"/>
    </font>
    <font>
      <u/>
      <sz val="11"/>
      <color theme="10"/>
      <name val="Calibri"/>
      <family val="2"/>
      <scheme val="minor"/>
    </font>
    <font>
      <sz val="18"/>
      <color theme="1"/>
      <name val="Calibri"/>
      <family val="2"/>
      <scheme val="minor"/>
    </font>
    <font>
      <sz val="11"/>
      <name val="Calibri"/>
      <family val="2"/>
      <scheme val="minor"/>
    </font>
    <font>
      <sz val="11"/>
      <color theme="1"/>
      <name val="Century Gothic"/>
      <family val="2"/>
    </font>
    <font>
      <b/>
      <sz val="28"/>
      <color theme="0"/>
      <name val="Calibri"/>
      <family val="2"/>
      <scheme val="minor"/>
    </font>
    <font>
      <b/>
      <sz val="40"/>
      <color theme="1"/>
      <name val="Century Gothic"/>
      <family val="2"/>
    </font>
    <font>
      <sz val="14"/>
      <color theme="1"/>
      <name val="Century Gothic"/>
      <family val="2"/>
    </font>
    <font>
      <b/>
      <sz val="14"/>
      <color theme="1"/>
      <name val="Century Gothic"/>
      <family val="2"/>
    </font>
    <font>
      <sz val="10"/>
      <name val="Century Gothic"/>
      <family val="2"/>
    </font>
    <font>
      <sz val="10.8"/>
      <color theme="1"/>
      <name val="Century Gothic"/>
      <family val="2"/>
    </font>
    <font>
      <b/>
      <sz val="48"/>
      <color theme="0"/>
      <name val="Calibri"/>
      <family val="2"/>
      <scheme val="minor"/>
    </font>
    <font>
      <b/>
      <sz val="12"/>
      <name val="Century Gothic"/>
      <family val="2"/>
    </font>
    <font>
      <b/>
      <sz val="18"/>
      <color theme="0"/>
      <name val="Century Gothic"/>
      <family val="2"/>
    </font>
    <font>
      <b/>
      <sz val="14"/>
      <color theme="0"/>
      <name val="Century Gothic"/>
      <family val="2"/>
    </font>
    <font>
      <u/>
      <sz val="14"/>
      <color theme="10"/>
      <name val="Century Gothic"/>
      <family val="2"/>
    </font>
    <font>
      <sz val="10"/>
      <color theme="1"/>
      <name val="Arial"/>
      <family val="2"/>
    </font>
    <font>
      <b/>
      <sz val="10"/>
      <color theme="1"/>
      <name val="Verdana"/>
      <family val="2"/>
    </font>
    <font>
      <b/>
      <sz val="10"/>
      <color theme="0"/>
      <name val="Verdana"/>
      <family val="2"/>
    </font>
    <font>
      <sz val="11"/>
      <color rgb="FF000000"/>
      <name val="Calibri"/>
      <family val="2"/>
      <scheme val="minor"/>
    </font>
    <font>
      <sz val="11"/>
      <color theme="1"/>
      <name val="Bradley Hand ITC"/>
      <family val="4"/>
    </font>
    <font>
      <b/>
      <sz val="10"/>
      <name val="Century Gothic"/>
      <family val="2"/>
    </font>
    <font>
      <b/>
      <sz val="8"/>
      <color theme="0"/>
      <name val="Arial"/>
      <family val="2"/>
    </font>
    <font>
      <sz val="8"/>
      <color theme="1"/>
      <name val="Gadugi"/>
      <family val="2"/>
    </font>
    <font>
      <b/>
      <sz val="9"/>
      <color theme="1"/>
      <name val="Arial"/>
      <family val="2"/>
    </font>
    <font>
      <sz val="9"/>
      <color theme="1"/>
      <name val="Arial"/>
      <family val="2"/>
    </font>
    <font>
      <sz val="9"/>
      <color theme="1" tint="0.14999847407452621"/>
      <name val="Arial"/>
      <family val="2"/>
    </font>
    <font>
      <sz val="9"/>
      <name val="Arial"/>
      <family val="2"/>
    </font>
    <font>
      <b/>
      <sz val="9"/>
      <name val="Arial"/>
      <family val="2"/>
    </font>
    <font>
      <sz val="8"/>
      <name val="Gadugi"/>
      <family val="2"/>
    </font>
    <font>
      <sz val="9"/>
      <color theme="1"/>
      <name val="Gadugi"/>
      <family val="2"/>
    </font>
    <font>
      <sz val="10"/>
      <color theme="1"/>
      <name val="Bradley Hand ITC"/>
      <family val="4"/>
    </font>
    <font>
      <b/>
      <sz val="14"/>
      <name val="Estrangelo Edessa"/>
    </font>
    <font>
      <sz val="14"/>
      <name val="Estrangelo Edessa"/>
    </font>
    <font>
      <sz val="10"/>
      <name val="Bradley Hand ITC"/>
      <family val="4"/>
    </font>
    <font>
      <sz val="10"/>
      <color theme="1"/>
      <name val="Gadugi"/>
      <family val="2"/>
    </font>
    <font>
      <sz val="10"/>
      <name val="Arial"/>
      <family val="2"/>
    </font>
    <font>
      <b/>
      <sz val="11"/>
      <name val="Verdana"/>
      <family val="2"/>
    </font>
    <font>
      <b/>
      <sz val="26"/>
      <color theme="1"/>
      <name val="Verdana"/>
      <family val="2"/>
    </font>
    <font>
      <b/>
      <sz val="11"/>
      <color theme="0"/>
      <name val="Verdana"/>
      <family val="2"/>
    </font>
    <font>
      <sz val="11"/>
      <name val="Verdana"/>
      <family val="2"/>
    </font>
    <font>
      <b/>
      <sz val="14"/>
      <color theme="0"/>
      <name val="Verdana"/>
      <family val="2"/>
    </font>
    <font>
      <sz val="12"/>
      <name val="Verdana"/>
      <family val="2"/>
    </font>
    <font>
      <sz val="12"/>
      <color theme="1"/>
      <name val="Verdana"/>
      <family val="2"/>
    </font>
    <font>
      <sz val="9"/>
      <name val="Verdana"/>
      <family val="2"/>
    </font>
    <font>
      <b/>
      <sz val="12"/>
      <name val="Verdana"/>
      <family val="2"/>
    </font>
    <font>
      <b/>
      <sz val="11"/>
      <color theme="1"/>
      <name val="Verdana"/>
      <family val="2"/>
    </font>
    <font>
      <sz val="11"/>
      <color theme="1"/>
      <name val="Verdana"/>
      <family val="2"/>
    </font>
    <font>
      <sz val="10"/>
      <name val="Verdana"/>
      <family val="2"/>
    </font>
    <font>
      <b/>
      <sz val="18"/>
      <name val="Verdana"/>
      <family val="2"/>
    </font>
    <font>
      <b/>
      <sz val="12"/>
      <color theme="1"/>
      <name val="Verdana"/>
      <family val="2"/>
    </font>
    <font>
      <b/>
      <sz val="14"/>
      <color theme="1"/>
      <name val="Verdana"/>
      <family val="2"/>
    </font>
    <font>
      <b/>
      <sz val="14"/>
      <name val="Verdana"/>
      <family val="2"/>
    </font>
    <font>
      <sz val="14"/>
      <name val="Verdana"/>
      <family val="2"/>
    </font>
    <font>
      <b/>
      <sz val="26"/>
      <color theme="0"/>
      <name val="Calibri"/>
      <family val="2"/>
      <scheme val="minor"/>
    </font>
    <font>
      <sz val="40"/>
      <color theme="1"/>
      <name val="Arial"/>
      <family val="2"/>
    </font>
    <font>
      <sz val="14"/>
      <name val="Century Gothic"/>
      <family val="2"/>
    </font>
    <font>
      <sz val="10.8"/>
      <color theme="1"/>
      <name val="Arial"/>
      <family val="2"/>
    </font>
    <font>
      <sz val="11"/>
      <color theme="1"/>
      <name val="Arial"/>
      <family val="2"/>
    </font>
    <font>
      <b/>
      <sz val="24"/>
      <color theme="1"/>
      <name val="Century Gothic"/>
      <family val="2"/>
    </font>
    <font>
      <sz val="18"/>
      <color theme="1"/>
      <name val="Century Gothic"/>
      <family val="2"/>
    </font>
    <font>
      <b/>
      <sz val="36"/>
      <name val="Century Gothic"/>
      <family val="2"/>
    </font>
    <font>
      <b/>
      <sz val="40"/>
      <color theme="1" tint="0.249977111117893"/>
      <name val="Century Gothic"/>
      <family val="2"/>
    </font>
    <font>
      <b/>
      <sz val="11"/>
      <color theme="1" tint="0.249977111117893"/>
      <name val="Century Gothic"/>
      <family val="2"/>
    </font>
    <font>
      <b/>
      <sz val="24"/>
      <color rgb="FF002060"/>
      <name val="Century Gothic"/>
      <family val="2"/>
    </font>
    <font>
      <b/>
      <sz val="10.8"/>
      <color theme="0"/>
      <name val="Century Gothic"/>
      <family val="2"/>
    </font>
    <font>
      <sz val="16"/>
      <color theme="1"/>
      <name val="Century Gothic"/>
      <family val="2"/>
    </font>
    <font>
      <sz val="8"/>
      <color theme="1"/>
      <name val="Century Gothic"/>
      <family val="2"/>
    </font>
    <font>
      <sz val="10.8"/>
      <name val="Century Gothic"/>
      <family val="2"/>
    </font>
    <font>
      <b/>
      <sz val="18"/>
      <color theme="1"/>
      <name val="Century Gothic"/>
      <family val="2"/>
    </font>
    <font>
      <b/>
      <sz val="11"/>
      <color theme="1"/>
      <name val="Century Gothic"/>
      <family val="2"/>
    </font>
    <font>
      <b/>
      <sz val="7"/>
      <color indexed="8"/>
      <name val="Century Gothic"/>
      <family val="2"/>
    </font>
    <font>
      <b/>
      <sz val="11"/>
      <color indexed="8"/>
      <name val="Century Gothic"/>
      <family val="2"/>
    </font>
    <font>
      <sz val="11"/>
      <color indexed="8"/>
      <name val="Century Gothic"/>
      <family val="2"/>
    </font>
    <font>
      <sz val="7"/>
      <color indexed="8"/>
      <name val="Century Gothic"/>
      <family val="2"/>
    </font>
    <font>
      <sz val="14"/>
      <color rgb="FF000000"/>
      <name val="Century Gothic"/>
      <family val="2"/>
    </font>
    <font>
      <sz val="12"/>
      <color theme="1"/>
      <name val="Calibri"/>
      <family val="2"/>
      <scheme val="minor"/>
    </font>
    <font>
      <b/>
      <sz val="11"/>
      <name val="Calibri"/>
      <family val="2"/>
      <scheme val="minor"/>
    </font>
    <font>
      <sz val="7"/>
      <name val="Arial"/>
      <family val="2"/>
    </font>
    <font>
      <b/>
      <sz val="11"/>
      <color rgb="FF00B050"/>
      <name val="Verdana"/>
      <family val="2"/>
    </font>
    <font>
      <b/>
      <sz val="14"/>
      <color theme="0"/>
      <name val="Calibri"/>
      <family val="2"/>
      <scheme val="minor"/>
    </font>
    <font>
      <b/>
      <sz val="10"/>
      <color indexed="9"/>
      <name val="Arial"/>
      <family val="2"/>
    </font>
    <font>
      <b/>
      <sz val="9"/>
      <color theme="0"/>
      <name val="Century Gothic"/>
      <family val="2"/>
    </font>
    <font>
      <b/>
      <sz val="10"/>
      <color theme="0"/>
      <name val="Century Gothic"/>
      <family val="2"/>
    </font>
    <font>
      <sz val="10"/>
      <name val="Calibri"/>
      <family val="2"/>
    </font>
    <font>
      <b/>
      <sz val="10"/>
      <color rgb="FFFFFFFF"/>
      <name val="Century Gothic"/>
      <family val="2"/>
    </font>
    <font>
      <sz val="14"/>
      <color theme="0"/>
      <name val="Century Gothic"/>
      <family val="2"/>
    </font>
    <font>
      <b/>
      <sz val="11"/>
      <color rgb="FF000000"/>
      <name val="Century Gothic"/>
      <family val="2"/>
    </font>
    <font>
      <b/>
      <sz val="9"/>
      <name val="Calibri"/>
      <family val="2"/>
    </font>
    <font>
      <b/>
      <sz val="22"/>
      <color theme="0"/>
      <name val="Calibri"/>
      <family val="2"/>
    </font>
    <font>
      <b/>
      <sz val="12"/>
      <name val="Calibri"/>
      <family val="2"/>
    </font>
    <font>
      <b/>
      <sz val="10"/>
      <color theme="0"/>
      <name val="Calibri"/>
      <family val="2"/>
    </font>
    <font>
      <sz val="12"/>
      <name val="Calibri"/>
      <family val="2"/>
      <scheme val="minor"/>
    </font>
    <font>
      <sz val="10"/>
      <color rgb="FF000000"/>
      <name val="Verdana"/>
      <family val="2"/>
    </font>
    <font>
      <sz val="10"/>
      <color rgb="FF000000"/>
      <name val="Arial"/>
      <family val="2"/>
    </font>
    <font>
      <b/>
      <sz val="16"/>
      <color theme="1"/>
      <name val="Calibri"/>
      <family val="2"/>
      <scheme val="minor"/>
    </font>
    <font>
      <b/>
      <sz val="16"/>
      <color rgb="FFFFFFFF"/>
      <name val="Calibri Light"/>
      <family val="2"/>
    </font>
    <font>
      <sz val="16"/>
      <name val="Calibri Light"/>
      <family val="2"/>
    </font>
  </fonts>
  <fills count="53">
    <fill>
      <patternFill patternType="none"/>
    </fill>
    <fill>
      <patternFill patternType="gray125"/>
    </fill>
    <fill>
      <patternFill patternType="solid">
        <fgColor theme="9"/>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9"/>
        <bgColor rgb="FFFEF2CB"/>
      </patternFill>
    </fill>
    <fill>
      <patternFill patternType="solid">
        <fgColor rgb="FFFFC000"/>
        <bgColor rgb="FFFEF2CB"/>
      </patternFill>
    </fill>
    <fill>
      <patternFill patternType="solid">
        <fgColor theme="0" tint="-0.499984740745262"/>
        <bgColor rgb="FFFEF2CB"/>
      </patternFill>
    </fill>
    <fill>
      <patternFill patternType="solid">
        <fgColor rgb="FF0070C0"/>
        <bgColor rgb="FFFEF2CB"/>
      </patternFill>
    </fill>
    <fill>
      <patternFill patternType="solid">
        <fgColor rgb="FFC00000"/>
        <bgColor rgb="FFFEF2CB"/>
      </patternFill>
    </fill>
    <fill>
      <patternFill patternType="solid">
        <fgColor rgb="FFFF00FF"/>
        <bgColor rgb="FFFEF2CB"/>
      </patternFill>
    </fill>
    <fill>
      <patternFill patternType="solid">
        <fgColor rgb="FF7030A0"/>
        <bgColor rgb="FFFEF2CB"/>
      </patternFill>
    </fill>
    <fill>
      <patternFill patternType="solid">
        <fgColor theme="0"/>
        <bgColor rgb="FFBFBFBF"/>
      </patternFill>
    </fill>
    <fill>
      <patternFill patternType="solid">
        <fgColor theme="5" tint="-0.249977111117893"/>
        <bgColor rgb="FFFEF2CB"/>
      </patternFill>
    </fill>
    <fill>
      <patternFill patternType="solid">
        <fgColor theme="7" tint="0.39997558519241921"/>
        <bgColor rgb="FFFEF2CB"/>
      </patternFill>
    </fill>
    <fill>
      <patternFill patternType="solid">
        <fgColor rgb="FF00FFFF"/>
        <bgColor rgb="FFFEF2CB"/>
      </patternFill>
    </fill>
    <fill>
      <patternFill patternType="solid">
        <fgColor theme="1"/>
        <bgColor rgb="FFFEF2CB"/>
      </patternFill>
    </fill>
    <fill>
      <patternFill patternType="solid">
        <fgColor theme="0"/>
        <bgColor indexed="64"/>
      </patternFill>
    </fill>
    <fill>
      <patternFill patternType="solid">
        <fgColor theme="2" tint="-0.499984740745262"/>
        <bgColor indexed="64"/>
      </patternFill>
    </fill>
    <fill>
      <patternFill patternType="solid">
        <fgColor rgb="FF0070C0"/>
        <bgColor indexed="64"/>
      </patternFill>
    </fill>
    <fill>
      <patternFill patternType="solid">
        <fgColor rgb="FFF82CDB"/>
        <bgColor indexed="64"/>
      </patternFill>
    </fill>
    <fill>
      <patternFill patternType="solid">
        <fgColor rgb="FFCF95F3"/>
        <bgColor indexed="64"/>
      </patternFill>
    </fill>
    <fill>
      <patternFill patternType="solid">
        <fgColor rgb="FFCF95F3"/>
        <bgColor rgb="FFFEF2CB"/>
      </patternFill>
    </fill>
    <fill>
      <patternFill patternType="solid">
        <fgColor theme="1"/>
        <bgColor indexed="64"/>
      </patternFill>
    </fill>
    <fill>
      <patternFill patternType="solid">
        <fgColor theme="7" tint="0.39997558519241921"/>
        <bgColor indexed="64"/>
      </patternFill>
    </fill>
    <fill>
      <patternFill patternType="solid">
        <fgColor rgb="FF00FFFF"/>
        <bgColor indexed="64"/>
      </patternFill>
    </fill>
    <fill>
      <patternFill patternType="solid">
        <fgColor rgb="FF66FF33"/>
        <bgColor indexed="64"/>
      </patternFill>
    </fill>
    <fill>
      <patternFill patternType="solid">
        <fgColor rgb="FF66FF33"/>
        <bgColor rgb="FFFEF2CB"/>
      </patternFill>
    </fill>
    <fill>
      <patternFill patternType="solid">
        <fgColor rgb="FFC00000"/>
        <bgColor indexed="64"/>
      </patternFill>
    </fill>
    <fill>
      <patternFill patternType="solid">
        <fgColor rgb="FF7030A0"/>
        <bgColor indexed="64"/>
      </patternFill>
    </fill>
    <fill>
      <patternFill patternType="solid">
        <fgColor theme="5" tint="-0.249977111117893"/>
        <bgColor indexed="64"/>
      </patternFill>
    </fill>
    <fill>
      <patternFill patternType="solid">
        <fgColor rgb="FFDBE5F1"/>
        <bgColor indexed="64"/>
      </patternFill>
    </fill>
    <fill>
      <patternFill patternType="solid">
        <fgColor theme="0"/>
        <bgColor theme="4" tint="0.79998168889431442"/>
      </patternFill>
    </fill>
    <fill>
      <patternFill patternType="solid">
        <fgColor theme="6"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DDF0C8"/>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FFFFFF"/>
        <bgColor indexed="64"/>
      </patternFill>
    </fill>
    <fill>
      <patternFill patternType="solid">
        <fgColor rgb="FF62BD19"/>
        <bgColor indexed="64"/>
      </patternFill>
    </fill>
    <fill>
      <patternFill patternType="solid">
        <fgColor rgb="FFC8DB00"/>
        <bgColor indexed="64"/>
      </patternFill>
    </fill>
    <fill>
      <patternFill patternType="solid">
        <fgColor theme="0" tint="-0.499984740745262"/>
        <bgColor rgb="FFBFBFBF"/>
      </patternFill>
    </fill>
    <fill>
      <patternFill patternType="solid">
        <fgColor theme="0" tint="-0.499984740745262"/>
        <bgColor rgb="FFF2F2F2"/>
      </patternFill>
    </fill>
    <fill>
      <patternFill patternType="solid">
        <fgColor rgb="FF9CC2E5"/>
        <bgColor rgb="FF9CC2E5"/>
      </patternFill>
    </fill>
    <fill>
      <patternFill patternType="solid">
        <fgColor rgb="FF7F7F7F"/>
        <bgColor rgb="FF7F7F7F"/>
      </patternFill>
    </fill>
    <fill>
      <patternFill patternType="solid">
        <fgColor theme="9"/>
        <bgColor rgb="FFFFFF99"/>
      </patternFill>
    </fill>
    <fill>
      <patternFill patternType="solid">
        <fgColor theme="0" tint="-4.9989318521683403E-2"/>
        <bgColor rgb="FFFFFF99"/>
      </patternFill>
    </fill>
    <fill>
      <patternFill patternType="solid">
        <fgColor theme="4" tint="0.39997558519241921"/>
        <bgColor rgb="FFBFBFBF"/>
      </patternFill>
    </fill>
    <fill>
      <patternFill patternType="solid">
        <fgColor rgb="FF002060"/>
        <bgColor rgb="FFBFBFBF"/>
      </patternFill>
    </fill>
    <fill>
      <patternFill patternType="solid">
        <fgColor rgb="FFFFC000"/>
        <bgColor indexed="64"/>
      </patternFill>
    </fill>
    <fill>
      <patternFill patternType="solid">
        <fgColor rgb="FFFF0000"/>
        <bgColor indexed="64"/>
      </patternFill>
    </fill>
    <fill>
      <patternFill patternType="solid">
        <fgColor theme="0" tint="-0.34998626667073579"/>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thin">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002060"/>
      </left>
      <right style="thin">
        <color indexed="64"/>
      </right>
      <top style="medium">
        <color rgb="FF002060"/>
      </top>
      <bottom style="medium">
        <color rgb="FF303F9F"/>
      </bottom>
      <diagonal/>
    </border>
    <border>
      <left style="thin">
        <color indexed="64"/>
      </left>
      <right style="thin">
        <color indexed="64"/>
      </right>
      <top style="medium">
        <color rgb="FF002060"/>
      </top>
      <bottom style="medium">
        <color rgb="FF303F9F"/>
      </bottom>
      <diagonal/>
    </border>
    <border>
      <left style="thin">
        <color indexed="64"/>
      </left>
      <right/>
      <top style="medium">
        <color rgb="FF002060"/>
      </top>
      <bottom style="medium">
        <color rgb="FF303F9F"/>
      </bottom>
      <diagonal/>
    </border>
    <border>
      <left style="medium">
        <color rgb="FF303F9F"/>
      </left>
      <right style="thin">
        <color indexed="64"/>
      </right>
      <top style="medium">
        <color rgb="FF002060"/>
      </top>
      <bottom style="medium">
        <color rgb="FF303F9F"/>
      </bottom>
      <diagonal/>
    </border>
    <border>
      <left style="thin">
        <color indexed="64"/>
      </left>
      <right style="medium">
        <color rgb="FF002060"/>
      </right>
      <top style="medium">
        <color rgb="FF002060"/>
      </top>
      <bottom style="medium">
        <color rgb="FF303F9F"/>
      </bottom>
      <diagonal/>
    </border>
    <border>
      <left style="medium">
        <color rgb="FF002060"/>
      </left>
      <right style="thin">
        <color indexed="64"/>
      </right>
      <top style="medium">
        <color rgb="FF303F9F"/>
      </top>
      <bottom style="medium">
        <color rgb="FF303F9F"/>
      </bottom>
      <diagonal/>
    </border>
    <border>
      <left style="thin">
        <color indexed="64"/>
      </left>
      <right style="thin">
        <color indexed="64"/>
      </right>
      <top style="medium">
        <color rgb="FF303F9F"/>
      </top>
      <bottom style="medium">
        <color rgb="FF303F9F"/>
      </bottom>
      <diagonal/>
    </border>
    <border>
      <left style="thin">
        <color indexed="64"/>
      </left>
      <right style="medium">
        <color rgb="FF002060"/>
      </right>
      <top style="medium">
        <color rgb="FF303F9F"/>
      </top>
      <bottom style="medium">
        <color rgb="FF303F9F"/>
      </bottom>
      <diagonal/>
    </border>
    <border>
      <left style="medium">
        <color rgb="FF002060"/>
      </left>
      <right style="thin">
        <color indexed="64"/>
      </right>
      <top/>
      <bottom style="medium">
        <color rgb="FF002060"/>
      </bottom>
      <diagonal/>
    </border>
    <border>
      <left style="thin">
        <color indexed="64"/>
      </left>
      <right style="thin">
        <color indexed="64"/>
      </right>
      <top/>
      <bottom style="medium">
        <color rgb="FF002060"/>
      </bottom>
      <diagonal/>
    </border>
    <border>
      <left style="thin">
        <color indexed="64"/>
      </left>
      <right style="medium">
        <color rgb="FF002060"/>
      </right>
      <top/>
      <bottom style="medium">
        <color rgb="FF002060"/>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style="medium">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2">
    <xf numFmtId="0" fontId="0" fillId="0" borderId="0"/>
    <xf numFmtId="0" fontId="1" fillId="0" borderId="0"/>
    <xf numFmtId="9" fontId="4" fillId="0" borderId="0" applyFont="0" applyFill="0" applyBorder="0" applyAlignment="0" applyProtection="0"/>
    <xf numFmtId="9" fontId="1" fillId="0" borderId="0" applyFont="0" applyFill="0" applyBorder="0" applyAlignment="0" applyProtection="0"/>
    <xf numFmtId="0" fontId="16" fillId="0" borderId="0" applyNumberFormat="0" applyFill="0" applyBorder="0" applyAlignment="0" applyProtection="0"/>
    <xf numFmtId="0" fontId="31" fillId="0" borderId="0"/>
    <xf numFmtId="0" fontId="32" fillId="31" borderId="0" applyNumberFormat="0" applyBorder="0" applyProtection="0">
      <alignment horizontal="center" vertical="center"/>
    </xf>
    <xf numFmtId="166" fontId="31" fillId="0" borderId="0" applyFont="0" applyFill="0" applyBorder="0" applyAlignment="0" applyProtection="0"/>
    <xf numFmtId="167" fontId="31" fillId="0" borderId="0" applyFont="0" applyFill="0" applyBorder="0" applyAlignment="0" applyProtection="0"/>
    <xf numFmtId="0" fontId="51" fillId="0" borderId="0"/>
    <xf numFmtId="9" fontId="51" fillId="0" borderId="0" applyFont="0" applyFill="0" applyBorder="0" applyAlignment="0" applyProtection="0"/>
    <xf numFmtId="165" fontId="4" fillId="0" borderId="0" applyFont="0" applyFill="0" applyBorder="0" applyAlignment="0" applyProtection="0"/>
  </cellStyleXfs>
  <cellXfs count="558">
    <xf numFmtId="0" fontId="0" fillId="0" borderId="0" xfId="0"/>
    <xf numFmtId="0" fontId="0" fillId="0" borderId="0" xfId="0" applyAlignment="1">
      <alignment vertical="center" wrapText="1"/>
    </xf>
    <xf numFmtId="0" fontId="0" fillId="3" borderId="0" xfId="0" applyFill="1"/>
    <xf numFmtId="0" fontId="2" fillId="5" borderId="10" xfId="1" applyFont="1" applyFill="1" applyBorder="1" applyAlignment="1">
      <alignment horizontal="center" vertical="center" wrapText="1"/>
    </xf>
    <xf numFmtId="0" fontId="2" fillId="5" borderId="11" xfId="1" applyFont="1" applyFill="1" applyBorder="1" applyAlignment="1">
      <alignment horizontal="center" vertical="center" wrapText="1"/>
    </xf>
    <xf numFmtId="0" fontId="12" fillId="7" borderId="12" xfId="1" applyFont="1" applyFill="1" applyBorder="1" applyAlignment="1">
      <alignment horizontal="center" vertical="center" wrapText="1"/>
    </xf>
    <xf numFmtId="0" fontId="12" fillId="7" borderId="13" xfId="1" applyFont="1" applyFill="1" applyBorder="1" applyAlignment="1">
      <alignment horizontal="center" vertical="center" wrapText="1"/>
    </xf>
    <xf numFmtId="0" fontId="12" fillId="8" borderId="12" xfId="1" applyFont="1" applyFill="1" applyBorder="1" applyAlignment="1">
      <alignment horizontal="center" vertical="center" wrapText="1"/>
    </xf>
    <xf numFmtId="0" fontId="12" fillId="8" borderId="13" xfId="1" applyFont="1" applyFill="1" applyBorder="1" applyAlignment="1">
      <alignment horizontal="center" vertical="center" wrapText="1"/>
    </xf>
    <xf numFmtId="0" fontId="12" fillId="9" borderId="12" xfId="1" applyFont="1" applyFill="1" applyBorder="1" applyAlignment="1">
      <alignment horizontal="center" vertical="center" wrapText="1"/>
    </xf>
    <xf numFmtId="0" fontId="12" fillId="9" borderId="13" xfId="1" applyFont="1" applyFill="1" applyBorder="1" applyAlignment="1">
      <alignment horizontal="center" vertical="center" wrapText="1"/>
    </xf>
    <xf numFmtId="0" fontId="12" fillId="11" borderId="12" xfId="1" applyFont="1" applyFill="1" applyBorder="1" applyAlignment="1">
      <alignment horizontal="center" vertical="center" wrapText="1"/>
    </xf>
    <xf numFmtId="0" fontId="12" fillId="11" borderId="14" xfId="1" applyFont="1" applyFill="1" applyBorder="1" applyAlignment="1">
      <alignment horizontal="center" vertical="center" wrapText="1"/>
    </xf>
    <xf numFmtId="9" fontId="13" fillId="12" borderId="12" xfId="1" applyNumberFormat="1" applyFont="1" applyFill="1" applyBorder="1" applyAlignment="1">
      <alignment horizontal="center" vertical="center" wrapText="1"/>
    </xf>
    <xf numFmtId="9" fontId="13" fillId="12" borderId="13" xfId="1" applyNumberFormat="1" applyFont="1" applyFill="1" applyBorder="1" applyAlignment="1">
      <alignment horizontal="center" vertical="center" wrapText="1"/>
    </xf>
    <xf numFmtId="9" fontId="13" fillId="0" borderId="12" xfId="1" applyNumberFormat="1" applyFont="1" applyBorder="1" applyAlignment="1">
      <alignment horizontal="center" vertical="center"/>
    </xf>
    <xf numFmtId="9" fontId="14" fillId="0" borderId="13" xfId="1" applyNumberFormat="1" applyFont="1" applyBorder="1" applyAlignment="1">
      <alignment horizontal="center" vertical="center"/>
    </xf>
    <xf numFmtId="9" fontId="13" fillId="0" borderId="13" xfId="1" applyNumberFormat="1" applyFont="1" applyBorder="1" applyAlignment="1">
      <alignment horizontal="center" vertical="center"/>
    </xf>
    <xf numFmtId="0" fontId="12" fillId="13" borderId="12" xfId="1" applyFont="1" applyFill="1" applyBorder="1" applyAlignment="1">
      <alignment horizontal="center" vertical="center" wrapText="1"/>
    </xf>
    <xf numFmtId="0" fontId="12" fillId="13" borderId="13" xfId="1" applyFont="1" applyFill="1" applyBorder="1" applyAlignment="1">
      <alignment horizontal="center" vertical="center" wrapText="1"/>
    </xf>
    <xf numFmtId="0" fontId="11" fillId="14" borderId="12" xfId="1" applyFont="1" applyFill="1" applyBorder="1" applyAlignment="1">
      <alignment horizontal="center" vertical="center" wrapText="1"/>
    </xf>
    <xf numFmtId="0" fontId="11" fillId="14" borderId="13" xfId="1" applyFont="1" applyFill="1" applyBorder="1" applyAlignment="1">
      <alignment horizontal="center" vertical="center" wrapText="1"/>
    </xf>
    <xf numFmtId="0" fontId="12" fillId="16" borderId="12" xfId="1" applyFont="1" applyFill="1" applyBorder="1" applyAlignment="1">
      <alignment horizontal="center" vertical="center" wrapText="1"/>
    </xf>
    <xf numFmtId="0" fontId="12" fillId="16" borderId="13" xfId="1" applyFont="1" applyFill="1" applyBorder="1" applyAlignment="1">
      <alignment horizontal="center" vertical="center" wrapText="1"/>
    </xf>
    <xf numFmtId="9" fontId="13" fillId="0" borderId="23" xfId="1" applyNumberFormat="1" applyFont="1" applyBorder="1" applyAlignment="1">
      <alignment horizontal="center" vertical="center"/>
    </xf>
    <xf numFmtId="9" fontId="13" fillId="0" borderId="24" xfId="1" applyNumberFormat="1" applyFont="1" applyBorder="1" applyAlignment="1">
      <alignment horizontal="center" vertical="center"/>
    </xf>
    <xf numFmtId="0" fontId="12" fillId="22" borderId="12" xfId="1" applyFont="1" applyFill="1" applyBorder="1" applyAlignment="1">
      <alignment horizontal="center" vertical="center" wrapText="1"/>
    </xf>
    <xf numFmtId="0" fontId="12" fillId="22" borderId="13" xfId="1" applyFont="1" applyFill="1" applyBorder="1" applyAlignment="1">
      <alignment horizontal="center" vertical="center" wrapText="1"/>
    </xf>
    <xf numFmtId="0" fontId="11" fillId="27" borderId="12" xfId="1" applyFont="1" applyFill="1" applyBorder="1" applyAlignment="1">
      <alignment horizontal="center" vertical="center" wrapText="1"/>
    </xf>
    <xf numFmtId="0" fontId="11" fillId="27" borderId="13" xfId="1" applyFont="1" applyFill="1" applyBorder="1" applyAlignment="1">
      <alignment horizontal="center" vertical="center" wrapText="1"/>
    </xf>
    <xf numFmtId="0" fontId="0" fillId="17" borderId="1" xfId="0" applyFill="1" applyBorder="1" applyAlignment="1">
      <alignment vertical="center" wrapText="1"/>
    </xf>
    <xf numFmtId="0" fontId="0" fillId="17" borderId="1" xfId="0" applyFill="1" applyBorder="1" applyAlignment="1">
      <alignment horizontal="center" vertical="center" wrapText="1"/>
    </xf>
    <xf numFmtId="0" fontId="18" fillId="17" borderId="1" xfId="0" applyFont="1" applyFill="1" applyBorder="1" applyAlignment="1">
      <alignment vertical="center" wrapText="1"/>
    </xf>
    <xf numFmtId="0" fontId="21" fillId="0" borderId="0" xfId="0" applyFont="1" applyAlignment="1">
      <alignment vertical="center" wrapText="1"/>
    </xf>
    <xf numFmtId="0" fontId="19" fillId="0" borderId="0" xfId="0" applyFont="1"/>
    <xf numFmtId="0" fontId="25" fillId="0" borderId="0" xfId="0" applyFont="1" applyAlignment="1" applyProtection="1">
      <alignment horizontal="left" vertical="center" wrapText="1"/>
      <protection hidden="1"/>
    </xf>
    <xf numFmtId="0" fontId="29" fillId="2" borderId="34" xfId="0" applyFont="1" applyFill="1" applyBorder="1" applyAlignment="1">
      <alignment horizontal="center" vertical="center" wrapText="1"/>
    </xf>
    <xf numFmtId="0" fontId="22" fillId="0" borderId="45" xfId="0" applyFont="1" applyBorder="1" applyAlignment="1">
      <alignment horizontal="left" vertical="center" wrapText="1"/>
    </xf>
    <xf numFmtId="0" fontId="22" fillId="0" borderId="3" xfId="0" applyFont="1" applyBorder="1" applyAlignment="1">
      <alignment horizontal="left" vertical="center" wrapText="1"/>
    </xf>
    <xf numFmtId="0" fontId="22" fillId="0" borderId="3" xfId="0" applyFont="1" applyBorder="1" applyAlignment="1">
      <alignment horizontal="center" vertical="center" wrapText="1"/>
    </xf>
    <xf numFmtId="10" fontId="22" fillId="0" borderId="3" xfId="0" applyNumberFormat="1" applyFont="1" applyBorder="1" applyAlignment="1">
      <alignment horizontal="center" vertical="center" wrapText="1"/>
    </xf>
    <xf numFmtId="9" fontId="22" fillId="0" borderId="3" xfId="0" applyNumberFormat="1" applyFont="1" applyBorder="1" applyAlignment="1">
      <alignment horizontal="center" vertical="center"/>
    </xf>
    <xf numFmtId="9" fontId="22" fillId="0" borderId="3" xfId="2" applyFont="1" applyBorder="1" applyAlignment="1">
      <alignment horizontal="center" vertical="center"/>
    </xf>
    <xf numFmtId="10" fontId="30" fillId="0" borderId="46" xfId="4" applyNumberFormat="1" applyFont="1" applyBorder="1" applyAlignment="1">
      <alignment horizontal="center" vertical="center" wrapText="1"/>
    </xf>
    <xf numFmtId="0" fontId="22" fillId="0" borderId="32" xfId="0" applyFont="1" applyBorder="1" applyAlignment="1">
      <alignment horizontal="left" vertical="center" wrapText="1"/>
    </xf>
    <xf numFmtId="0" fontId="22" fillId="0" borderId="1" xfId="0" applyFont="1" applyBorder="1" applyAlignment="1">
      <alignment horizontal="left" vertical="center" wrapText="1"/>
    </xf>
    <xf numFmtId="9" fontId="22" fillId="0" borderId="1" xfId="0" applyNumberFormat="1" applyFont="1" applyBorder="1" applyAlignment="1">
      <alignment horizontal="center" vertical="center"/>
    </xf>
    <xf numFmtId="9" fontId="22" fillId="0" borderId="1" xfId="2" applyFont="1" applyBorder="1" applyAlignment="1">
      <alignment horizontal="center" vertical="center"/>
    </xf>
    <xf numFmtId="10" fontId="30" fillId="0" borderId="47" xfId="4" applyNumberFormat="1" applyFont="1" applyBorder="1" applyAlignment="1">
      <alignment horizontal="center" vertical="center" wrapText="1"/>
    </xf>
    <xf numFmtId="0" fontId="2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center" vertical="center" wrapText="1"/>
    </xf>
    <xf numFmtId="14" fontId="22" fillId="0" borderId="0" xfId="0" applyNumberFormat="1" applyFont="1" applyAlignment="1">
      <alignment horizontal="center" vertical="center" wrapText="1"/>
    </xf>
    <xf numFmtId="9" fontId="22" fillId="0" borderId="0" xfId="0" applyNumberFormat="1" applyFont="1" applyAlignment="1">
      <alignment horizontal="center" vertical="center"/>
    </xf>
    <xf numFmtId="9" fontId="22" fillId="0" borderId="0" xfId="2" applyFont="1" applyBorder="1" applyAlignment="1">
      <alignment horizontal="center" vertical="center"/>
    </xf>
    <xf numFmtId="10" fontId="22" fillId="0" borderId="0" xfId="0" applyNumberFormat="1" applyFont="1" applyAlignment="1">
      <alignment horizontal="center" vertical="center"/>
    </xf>
    <xf numFmtId="10" fontId="30" fillId="0" borderId="0" xfId="4" applyNumberFormat="1" applyFont="1" applyBorder="1" applyAlignment="1">
      <alignment horizontal="center" vertical="center" wrapText="1"/>
    </xf>
    <xf numFmtId="0" fontId="25" fillId="0" borderId="0" xfId="0" applyFont="1" applyAlignment="1" applyProtection="1">
      <alignment vertical="center" wrapText="1"/>
      <protection hidden="1"/>
    </xf>
    <xf numFmtId="14" fontId="25" fillId="0" borderId="0" xfId="0" applyNumberFormat="1" applyFont="1" applyAlignment="1" applyProtection="1">
      <alignment horizontal="center" vertical="center" wrapText="1"/>
      <protection hidden="1"/>
    </xf>
    <xf numFmtId="0" fontId="31" fillId="0" borderId="0" xfId="5"/>
    <xf numFmtId="0" fontId="33" fillId="2" borderId="1" xfId="6" applyFont="1" applyFill="1" applyBorder="1" applyAlignment="1" applyProtection="1">
      <alignment horizontal="center" vertical="center" wrapText="1"/>
    </xf>
    <xf numFmtId="0" fontId="33" fillId="2" borderId="1" xfId="6" applyFont="1" applyFill="1" applyBorder="1" applyProtection="1">
      <alignment horizontal="center" vertical="center"/>
    </xf>
    <xf numFmtId="1" fontId="33" fillId="2" borderId="1" xfId="6" applyNumberFormat="1" applyFont="1" applyFill="1" applyBorder="1" applyAlignment="1" applyProtection="1">
      <alignment horizontal="center" vertical="center" wrapText="1"/>
      <protection locked="0"/>
    </xf>
    <xf numFmtId="1" fontId="33" fillId="2" borderId="1" xfId="6" applyNumberFormat="1" applyFont="1" applyFill="1" applyBorder="1" applyProtection="1">
      <alignment horizontal="center" vertical="center"/>
      <protection locked="0"/>
    </xf>
    <xf numFmtId="0" fontId="35" fillId="0" borderId="0" xfId="0" applyFont="1"/>
    <xf numFmtId="0" fontId="38" fillId="0" borderId="0" xfId="0" applyFont="1" applyAlignment="1">
      <alignment horizontal="center"/>
    </xf>
    <xf numFmtId="0" fontId="39" fillId="33" borderId="1" xfId="0" applyFont="1" applyFill="1" applyBorder="1" applyAlignment="1">
      <alignment vertical="center"/>
    </xf>
    <xf numFmtId="0" fontId="40" fillId="33" borderId="1" xfId="0" applyFont="1" applyFill="1" applyBorder="1" applyAlignment="1">
      <alignment horizontal="center" vertical="center" wrapText="1"/>
    </xf>
    <xf numFmtId="0" fontId="41" fillId="33" borderId="1" xfId="0" applyFont="1" applyFill="1" applyBorder="1" applyAlignment="1">
      <alignment horizontal="center" vertical="center" wrapText="1"/>
    </xf>
    <xf numFmtId="0" fontId="38" fillId="0" borderId="0" xfId="0" applyFont="1"/>
    <xf numFmtId="0" fontId="42" fillId="33" borderId="1" xfId="0" applyFont="1" applyFill="1" applyBorder="1" applyAlignment="1">
      <alignment horizontal="center" vertical="center" wrapText="1"/>
    </xf>
    <xf numFmtId="0" fontId="43" fillId="33" borderId="1" xfId="0" applyFont="1" applyFill="1" applyBorder="1" applyAlignment="1">
      <alignment horizontal="left" vertical="center" wrapText="1"/>
    </xf>
    <xf numFmtId="0" fontId="42" fillId="33" borderId="1" xfId="0" applyFont="1" applyFill="1" applyBorder="1" applyAlignment="1">
      <alignment horizontal="left" vertical="center" wrapText="1"/>
    </xf>
    <xf numFmtId="0" fontId="44" fillId="0" borderId="0" xfId="0" applyFont="1"/>
    <xf numFmtId="0" fontId="40" fillId="33" borderId="1" xfId="0" applyFont="1" applyFill="1" applyBorder="1" applyAlignment="1">
      <alignment vertical="center" wrapText="1"/>
    </xf>
    <xf numFmtId="0" fontId="41" fillId="33" borderId="1" xfId="0" applyFont="1" applyFill="1" applyBorder="1" applyAlignment="1">
      <alignment horizontal="left" vertical="center" wrapText="1"/>
    </xf>
    <xf numFmtId="0" fontId="39" fillId="33" borderId="1" xfId="0" applyFont="1" applyFill="1" applyBorder="1" applyAlignment="1">
      <alignment vertical="center" wrapText="1"/>
    </xf>
    <xf numFmtId="0" fontId="39" fillId="33" borderId="1" xfId="0" applyFont="1" applyFill="1" applyBorder="1" applyAlignment="1">
      <alignment horizontal="left" vertical="center"/>
    </xf>
    <xf numFmtId="0" fontId="45" fillId="0" borderId="0" xfId="0" applyFont="1"/>
    <xf numFmtId="0" fontId="45" fillId="0" borderId="0" xfId="0" applyFont="1" applyAlignment="1">
      <alignment horizontal="left"/>
    </xf>
    <xf numFmtId="0" fontId="45" fillId="0" borderId="0" xfId="0" applyFont="1" applyAlignment="1">
      <alignment horizontal="center"/>
    </xf>
    <xf numFmtId="0" fontId="46" fillId="0" borderId="0" xfId="0" applyFont="1"/>
    <xf numFmtId="0" fontId="49" fillId="0" borderId="0" xfId="0" applyFont="1"/>
    <xf numFmtId="0" fontId="50" fillId="0" borderId="0" xfId="0" applyFont="1"/>
    <xf numFmtId="0" fontId="50" fillId="0" borderId="0" xfId="0" applyFont="1" applyAlignment="1">
      <alignment horizontal="left"/>
    </xf>
    <xf numFmtId="0" fontId="50" fillId="0" borderId="0" xfId="0" applyFont="1" applyAlignment="1">
      <alignment horizontal="center"/>
    </xf>
    <xf numFmtId="0" fontId="55" fillId="0" borderId="0" xfId="9" applyFont="1" applyAlignment="1">
      <alignment horizontal="center" vertical="center"/>
    </xf>
    <xf numFmtId="0" fontId="52" fillId="0" borderId="37" xfId="9" applyFont="1" applyBorder="1" applyAlignment="1">
      <alignment vertical="center"/>
    </xf>
    <xf numFmtId="0" fontId="52" fillId="0" borderId="50" xfId="9" applyFont="1" applyBorder="1" applyAlignment="1">
      <alignment vertical="center"/>
    </xf>
    <xf numFmtId="0" fontId="55" fillId="17" borderId="0" xfId="9" applyFont="1" applyFill="1" applyAlignment="1">
      <alignment horizontal="center" vertical="center"/>
    </xf>
    <xf numFmtId="0" fontId="55" fillId="17" borderId="0" xfId="9" applyFont="1" applyFill="1" applyAlignment="1">
      <alignment horizontal="center" vertical="center" wrapText="1"/>
    </xf>
    <xf numFmtId="0" fontId="55" fillId="17" borderId="0" xfId="9" applyFont="1" applyFill="1" applyAlignment="1">
      <alignment horizontal="left" vertical="center" wrapText="1"/>
    </xf>
    <xf numFmtId="0" fontId="70" fillId="0" borderId="0" xfId="0" applyFont="1" applyAlignment="1">
      <alignment vertical="center" wrapText="1"/>
    </xf>
    <xf numFmtId="0" fontId="72" fillId="0" borderId="0" xfId="0" applyFont="1" applyAlignment="1">
      <alignment horizontal="left" vertical="center" wrapText="1"/>
    </xf>
    <xf numFmtId="0" fontId="73" fillId="0" borderId="0" xfId="0" applyFont="1" applyAlignment="1">
      <alignment horizontal="left" vertical="center" wrapText="1"/>
    </xf>
    <xf numFmtId="0" fontId="25" fillId="0" borderId="0" xfId="0" applyFont="1" applyAlignment="1">
      <alignment horizontal="left" vertical="center" wrapText="1"/>
    </xf>
    <xf numFmtId="0" fontId="75" fillId="0" borderId="0" xfId="0" applyFont="1" applyAlignment="1">
      <alignment vertical="center" wrapText="1"/>
    </xf>
    <xf numFmtId="0" fontId="17" fillId="0" borderId="0" xfId="0" applyFont="1" applyAlignment="1">
      <alignment vertical="center" wrapText="1"/>
    </xf>
    <xf numFmtId="0" fontId="72" fillId="0" borderId="0" xfId="0" applyFont="1" applyAlignment="1">
      <alignment vertical="center" wrapText="1"/>
    </xf>
    <xf numFmtId="0" fontId="72" fillId="0" borderId="1" xfId="0" applyFont="1" applyBorder="1" applyAlignment="1">
      <alignment horizontal="left" vertical="center" wrapText="1"/>
    </xf>
    <xf numFmtId="0" fontId="19" fillId="0" borderId="0" xfId="0" applyFont="1" applyAlignment="1">
      <alignment horizontal="left" vertical="center" wrapText="1"/>
    </xf>
    <xf numFmtId="0" fontId="19" fillId="0" borderId="0" xfId="0" applyFont="1" applyAlignment="1">
      <alignment vertical="center" wrapText="1"/>
    </xf>
    <xf numFmtId="0" fontId="77" fillId="0" borderId="0" xfId="0" applyFont="1" applyAlignment="1">
      <alignment horizontal="center" vertical="center" wrapText="1"/>
    </xf>
    <xf numFmtId="0" fontId="78" fillId="0" borderId="0" xfId="0" applyFont="1" applyAlignment="1">
      <alignment horizontal="center" vertical="center" wrapText="1"/>
    </xf>
    <xf numFmtId="0" fontId="74" fillId="0" borderId="0" xfId="0" applyFont="1" applyAlignment="1">
      <alignment horizontal="center" vertical="center" wrapText="1"/>
    </xf>
    <xf numFmtId="0" fontId="19" fillId="0" borderId="0" xfId="0" applyFont="1" applyAlignment="1">
      <alignment horizontal="center" vertical="center" wrapText="1"/>
    </xf>
    <xf numFmtId="0" fontId="80" fillId="2" borderId="59" xfId="0" applyFont="1" applyFill="1" applyBorder="1" applyAlignment="1">
      <alignment horizontal="center" vertical="center" wrapText="1"/>
    </xf>
    <xf numFmtId="0" fontId="80" fillId="2" borderId="60" xfId="0" applyFont="1" applyFill="1" applyBorder="1" applyAlignment="1">
      <alignment horizontal="center" vertical="center" wrapText="1"/>
    </xf>
    <xf numFmtId="0" fontId="80" fillId="2" borderId="61" xfId="0" applyFont="1" applyFill="1" applyBorder="1" applyAlignment="1">
      <alignment horizontal="center" vertical="center" wrapText="1"/>
    </xf>
    <xf numFmtId="0" fontId="81" fillId="0" borderId="62" xfId="0" applyFont="1" applyBorder="1" applyAlignment="1">
      <alignment horizontal="center" vertical="center" wrapText="1"/>
    </xf>
    <xf numFmtId="0" fontId="81" fillId="0" borderId="63" xfId="0" applyFont="1" applyBorder="1" applyAlignment="1">
      <alignment horizontal="center" vertical="center" wrapText="1"/>
    </xf>
    <xf numFmtId="0" fontId="81" fillId="0" borderId="64" xfId="0" applyFont="1" applyBorder="1" applyAlignment="1">
      <alignment horizontal="center" vertical="center" wrapText="1"/>
    </xf>
    <xf numFmtId="0" fontId="77" fillId="0" borderId="0" xfId="0" applyFont="1" applyAlignment="1">
      <alignment vertical="center" wrapText="1"/>
    </xf>
    <xf numFmtId="0" fontId="82" fillId="0" borderId="0" xfId="0" applyFont="1" applyAlignment="1">
      <alignment vertical="center"/>
    </xf>
    <xf numFmtId="0" fontId="25" fillId="0" borderId="1" xfId="0" applyFont="1" applyBorder="1" applyAlignment="1">
      <alignment horizontal="left" vertical="center" wrapText="1"/>
    </xf>
    <xf numFmtId="0" fontId="19" fillId="0" borderId="1" xfId="0" applyFont="1" applyBorder="1" applyAlignment="1">
      <alignment horizontal="left" vertical="center" wrapText="1"/>
    </xf>
    <xf numFmtId="0" fontId="29" fillId="2" borderId="3" xfId="0" applyFont="1" applyFill="1" applyBorder="1" applyAlignment="1">
      <alignment horizontal="center" vertical="center" wrapText="1"/>
    </xf>
    <xf numFmtId="14" fontId="29" fillId="2" borderId="3" xfId="0" applyNumberFormat="1" applyFont="1" applyFill="1" applyBorder="1" applyAlignment="1">
      <alignment horizontal="center" vertical="center" wrapText="1"/>
    </xf>
    <xf numFmtId="0" fontId="19" fillId="0" borderId="1" xfId="0" applyFont="1" applyBorder="1" applyAlignment="1">
      <alignment horizontal="center" vertical="center" wrapText="1"/>
    </xf>
    <xf numFmtId="0" fontId="19" fillId="17" borderId="1" xfId="0" applyFont="1" applyFill="1" applyBorder="1" applyAlignment="1">
      <alignment horizontal="center" vertical="center" wrapText="1"/>
    </xf>
    <xf numFmtId="0" fontId="19" fillId="0" borderId="1" xfId="0" applyFont="1" applyBorder="1" applyAlignment="1">
      <alignment vertical="center" wrapText="1"/>
    </xf>
    <xf numFmtId="15" fontId="19" fillId="0" borderId="1" xfId="0" applyNumberFormat="1" applyFont="1" applyBorder="1" applyAlignment="1">
      <alignment horizontal="center" vertical="center" wrapText="1"/>
    </xf>
    <xf numFmtId="0" fontId="83" fillId="0" borderId="1" xfId="0" quotePrefix="1" applyFont="1" applyBorder="1" applyAlignment="1">
      <alignment horizontal="left" vertical="center" wrapText="1"/>
    </xf>
    <xf numFmtId="0" fontId="85" fillId="0" borderId="0" xfId="0" applyFont="1" applyAlignment="1">
      <alignment horizontal="justify" vertical="center" wrapText="1"/>
    </xf>
    <xf numFmtId="0" fontId="19" fillId="0" borderId="0" xfId="0" applyFont="1" applyAlignment="1">
      <alignment wrapText="1"/>
    </xf>
    <xf numFmtId="0" fontId="85" fillId="0" borderId="0" xfId="0" applyFont="1" applyAlignment="1">
      <alignment horizontal="left" vertical="center" wrapText="1" indent="1"/>
    </xf>
    <xf numFmtId="0" fontId="19" fillId="0" borderId="0" xfId="0" applyFont="1" applyAlignment="1">
      <alignment horizontal="left" wrapText="1" indent="1"/>
    </xf>
    <xf numFmtId="0" fontId="19" fillId="0" borderId="0" xfId="0" applyFont="1" applyAlignment="1">
      <alignment horizontal="left" vertical="center" wrapText="1" indent="1"/>
    </xf>
    <xf numFmtId="0" fontId="19" fillId="0" borderId="0" xfId="0" applyFont="1" applyAlignment="1">
      <alignment horizontal="left" wrapText="1" indent="3"/>
    </xf>
    <xf numFmtId="14" fontId="25" fillId="0" borderId="0" xfId="0" applyNumberFormat="1" applyFont="1" applyAlignment="1">
      <alignment horizontal="center" vertical="center" wrapText="1"/>
    </xf>
    <xf numFmtId="0" fontId="0" fillId="0" borderId="1" xfId="0" applyBorder="1" applyAlignment="1">
      <alignment vertical="center" wrapText="1"/>
    </xf>
    <xf numFmtId="0" fontId="18" fillId="0" borderId="1" xfId="0" applyFont="1" applyBorder="1" applyAlignment="1">
      <alignment vertical="center" wrapText="1"/>
    </xf>
    <xf numFmtId="0" fontId="19" fillId="0" borderId="1" xfId="0" applyFont="1" applyBorder="1"/>
    <xf numFmtId="14" fontId="0" fillId="0" borderId="1" xfId="0" applyNumberFormat="1" applyBorder="1" applyAlignment="1">
      <alignment horizontal="center" vertical="center"/>
    </xf>
    <xf numFmtId="14" fontId="90" fillId="0" borderId="3" xfId="0" applyNumberFormat="1" applyFont="1" applyBorder="1" applyAlignment="1">
      <alignment horizontal="center" vertical="center" wrapText="1"/>
    </xf>
    <xf numFmtId="0" fontId="2" fillId="2" borderId="12" xfId="1" applyFont="1" applyFill="1" applyBorder="1" applyAlignment="1">
      <alignment horizontal="center" vertical="center" wrapText="1"/>
    </xf>
    <xf numFmtId="0" fontId="2" fillId="2" borderId="10" xfId="1" applyFont="1" applyFill="1" applyBorder="1" applyAlignment="1">
      <alignment horizontal="center" vertical="center" wrapText="1"/>
    </xf>
    <xf numFmtId="0" fontId="2" fillId="2" borderId="13" xfId="1" applyFont="1" applyFill="1" applyBorder="1" applyAlignment="1">
      <alignment horizontal="center" vertical="center" wrapText="1"/>
    </xf>
    <xf numFmtId="0" fontId="5" fillId="19" borderId="31" xfId="0" applyFont="1" applyFill="1" applyBorder="1" applyAlignment="1">
      <alignment horizontal="center" vertical="center" wrapText="1"/>
    </xf>
    <xf numFmtId="0" fontId="0" fillId="17" borderId="29" xfId="0" applyFill="1" applyBorder="1" applyAlignment="1">
      <alignment vertical="center" wrapText="1"/>
    </xf>
    <xf numFmtId="0" fontId="0" fillId="17" borderId="29" xfId="0" applyFill="1" applyBorder="1" applyAlignment="1">
      <alignment horizontal="center" vertical="center" wrapText="1"/>
    </xf>
    <xf numFmtId="0" fontId="18" fillId="17" borderId="29" xfId="0" applyFont="1" applyFill="1" applyBorder="1" applyAlignment="1">
      <alignment vertical="center" wrapText="1"/>
    </xf>
    <xf numFmtId="14" fontId="0" fillId="0" borderId="29" xfId="0" applyNumberFormat="1" applyBorder="1" applyAlignment="1">
      <alignment horizontal="center" vertical="center"/>
    </xf>
    <xf numFmtId="14" fontId="0" fillId="0" borderId="65" xfId="0" applyNumberFormat="1" applyBorder="1" applyAlignment="1">
      <alignment horizontal="center" vertical="center"/>
    </xf>
    <xf numFmtId="0" fontId="5" fillId="19" borderId="32" xfId="0" applyFont="1" applyFill="1" applyBorder="1" applyAlignment="1">
      <alignment horizontal="center" vertical="center" wrapText="1"/>
    </xf>
    <xf numFmtId="14" fontId="0" fillId="0" borderId="47" xfId="0" applyNumberFormat="1" applyBorder="1" applyAlignment="1">
      <alignment horizontal="center" vertical="center"/>
    </xf>
    <xf numFmtId="0" fontId="0" fillId="17" borderId="34" xfId="0" applyFill="1" applyBorder="1" applyAlignment="1">
      <alignment vertical="center" wrapText="1"/>
    </xf>
    <xf numFmtId="0" fontId="0" fillId="17" borderId="34" xfId="0" applyFill="1" applyBorder="1" applyAlignment="1">
      <alignment horizontal="center" vertical="center" wrapText="1"/>
    </xf>
    <xf numFmtId="0" fontId="18" fillId="17" borderId="34" xfId="0" applyFont="1" applyFill="1" applyBorder="1" applyAlignment="1">
      <alignment vertical="center" wrapText="1"/>
    </xf>
    <xf numFmtId="0" fontId="15" fillId="17" borderId="1" xfId="1" applyFont="1" applyFill="1" applyBorder="1" applyAlignment="1">
      <alignment vertical="center" wrapText="1"/>
    </xf>
    <xf numFmtId="0" fontId="91" fillId="17" borderId="1" xfId="0" applyFont="1" applyFill="1" applyBorder="1" applyAlignment="1">
      <alignment horizontal="left" vertical="center" wrapText="1"/>
    </xf>
    <xf numFmtId="0" fontId="91" fillId="17" borderId="1" xfId="0" applyFont="1" applyFill="1" applyBorder="1" applyAlignment="1">
      <alignment vertical="center" wrapText="1"/>
    </xf>
    <xf numFmtId="0" fontId="91" fillId="0" borderId="1" xfId="0" applyFont="1" applyBorder="1" applyAlignment="1">
      <alignment vertical="center" wrapText="1"/>
    </xf>
    <xf numFmtId="0" fontId="0" fillId="0" borderId="1" xfId="0" applyBorder="1" applyAlignment="1">
      <alignment horizontal="center" vertical="center" wrapText="1"/>
    </xf>
    <xf numFmtId="14" fontId="0" fillId="17" borderId="47" xfId="0" applyNumberFormat="1" applyFill="1" applyBorder="1" applyAlignment="1">
      <alignment horizontal="center" vertical="center"/>
    </xf>
    <xf numFmtId="0" fontId="19" fillId="0" borderId="1" xfId="0" applyFont="1" applyBorder="1" applyAlignment="1">
      <alignment vertical="top" wrapText="1"/>
    </xf>
    <xf numFmtId="0" fontId="43" fillId="33" borderId="1" xfId="0" applyFont="1" applyFill="1" applyBorder="1" applyAlignment="1">
      <alignment vertical="center"/>
    </xf>
    <xf numFmtId="0" fontId="43" fillId="33" borderId="1" xfId="0" applyFont="1" applyFill="1" applyBorder="1" applyAlignment="1">
      <alignment vertical="center" wrapText="1"/>
    </xf>
    <xf numFmtId="0" fontId="43" fillId="33" borderId="1" xfId="0" applyFont="1" applyFill="1" applyBorder="1" applyAlignment="1">
      <alignment horizontal="left" vertical="center"/>
    </xf>
    <xf numFmtId="0" fontId="93" fillId="33" borderId="1" xfId="0" applyFont="1" applyFill="1" applyBorder="1" applyAlignment="1">
      <alignment horizontal="center" vertical="center" wrapText="1"/>
    </xf>
    <xf numFmtId="0" fontId="55" fillId="17" borderId="1" xfId="9" applyFont="1" applyFill="1" applyBorder="1" applyAlignment="1">
      <alignment horizontal="center" vertical="center" wrapText="1"/>
    </xf>
    <xf numFmtId="14" fontId="19" fillId="0" borderId="1" xfId="0" applyNumberFormat="1" applyFont="1" applyBorder="1" applyAlignment="1">
      <alignment horizontal="center" vertical="center"/>
    </xf>
    <xf numFmtId="0" fontId="19" fillId="0" borderId="1" xfId="0" applyFont="1" applyBorder="1" applyAlignment="1">
      <alignment horizontal="center" vertical="center"/>
    </xf>
    <xf numFmtId="0" fontId="52" fillId="0" borderId="2" xfId="9" applyFont="1" applyBorder="1" applyAlignment="1">
      <alignment horizontal="center" vertical="center" wrapText="1"/>
    </xf>
    <xf numFmtId="0" fontId="52" fillId="0" borderId="1" xfId="9" applyFont="1" applyBorder="1" applyAlignment="1">
      <alignment horizontal="center" vertical="center" wrapText="1"/>
    </xf>
    <xf numFmtId="0" fontId="55" fillId="0" borderId="1" xfId="9" applyFont="1" applyBorder="1" applyAlignment="1">
      <alignment horizontal="justify" vertical="center" wrapText="1"/>
    </xf>
    <xf numFmtId="0" fontId="55" fillId="0" borderId="30" xfId="9" applyFont="1" applyBorder="1" applyAlignment="1">
      <alignment horizontal="justify" vertical="center" wrapText="1"/>
    </xf>
    <xf numFmtId="0" fontId="55" fillId="0" borderId="31" xfId="9" applyFont="1" applyBorder="1" applyAlignment="1">
      <alignment horizontal="center" vertical="center" wrapText="1"/>
    </xf>
    <xf numFmtId="0" fontId="55" fillId="0" borderId="65" xfId="9" applyFont="1" applyBorder="1" applyAlignment="1">
      <alignment horizontal="center" vertical="center" wrapText="1"/>
    </xf>
    <xf numFmtId="0" fontId="63" fillId="0" borderId="1" xfId="9" applyFont="1" applyBorder="1" applyAlignment="1">
      <alignment horizontal="justify" vertical="center" wrapText="1"/>
    </xf>
    <xf numFmtId="0" fontId="55" fillId="0" borderId="32" xfId="9" applyFont="1" applyBorder="1" applyAlignment="1">
      <alignment horizontal="center" vertical="center" wrapText="1"/>
    </xf>
    <xf numFmtId="0" fontId="55" fillId="0" borderId="47" xfId="9" applyFont="1" applyBorder="1" applyAlignment="1">
      <alignment horizontal="center" vertical="center" wrapText="1"/>
    </xf>
    <xf numFmtId="0" fontId="94" fillId="0" borderId="1" xfId="9" applyFont="1" applyBorder="1" applyAlignment="1">
      <alignment horizontal="justify" vertical="center" wrapText="1"/>
    </xf>
    <xf numFmtId="0" fontId="55" fillId="17" borderId="1" xfId="9" applyFont="1" applyFill="1" applyBorder="1" applyAlignment="1">
      <alignment horizontal="justify" vertical="center" wrapText="1"/>
    </xf>
    <xf numFmtId="0" fontId="59" fillId="0" borderId="1" xfId="9" applyFont="1" applyBorder="1" applyAlignment="1">
      <alignment horizontal="justify" vertical="center" wrapText="1"/>
    </xf>
    <xf numFmtId="0" fontId="62" fillId="17" borderId="1" xfId="9" applyFont="1" applyFill="1" applyBorder="1" applyAlignment="1">
      <alignment horizontal="justify" vertical="center" wrapText="1"/>
    </xf>
    <xf numFmtId="0" fontId="55" fillId="0" borderId="33" xfId="9" applyFont="1" applyBorder="1" applyAlignment="1">
      <alignment horizontal="center" vertical="center" wrapText="1"/>
    </xf>
    <xf numFmtId="0" fontId="55" fillId="0" borderId="66" xfId="9" applyFont="1" applyBorder="1" applyAlignment="1">
      <alignment horizontal="center" vertical="center" wrapText="1"/>
    </xf>
    <xf numFmtId="0" fontId="65" fillId="0" borderId="1" xfId="9" applyFont="1" applyBorder="1" applyAlignment="1">
      <alignment horizontal="center" vertical="center" wrapText="1"/>
    </xf>
    <xf numFmtId="0" fontId="65" fillId="0" borderId="1" xfId="9" applyFont="1" applyBorder="1" applyAlignment="1">
      <alignment horizontal="center" vertical="top" wrapText="1"/>
    </xf>
    <xf numFmtId="0" fontId="60" fillId="35" borderId="1" xfId="9" applyFont="1" applyFill="1" applyBorder="1" applyAlignment="1">
      <alignment horizontal="center" vertical="top" wrapText="1"/>
    </xf>
    <xf numFmtId="0" fontId="55" fillId="0" borderId="38" xfId="9" applyFont="1" applyBorder="1" applyAlignment="1">
      <alignment horizontal="center" vertical="center" wrapText="1"/>
    </xf>
    <xf numFmtId="0" fontId="55" fillId="0" borderId="48" xfId="9" applyFont="1" applyBorder="1" applyAlignment="1">
      <alignment horizontal="center" vertical="center" wrapText="1"/>
    </xf>
    <xf numFmtId="14" fontId="55" fillId="0" borderId="1" xfId="9" applyNumberFormat="1" applyFont="1" applyBorder="1" applyAlignment="1">
      <alignment horizontal="center" vertical="center"/>
    </xf>
    <xf numFmtId="0" fontId="55" fillId="0" borderId="1" xfId="9" applyFont="1" applyBorder="1" applyAlignment="1">
      <alignment horizontal="justify" vertical="center"/>
    </xf>
    <xf numFmtId="0" fontId="51" fillId="0" borderId="1" xfId="0" applyFont="1" applyBorder="1" applyAlignment="1">
      <alignment vertical="center" wrapText="1"/>
    </xf>
    <xf numFmtId="0" fontId="51" fillId="0" borderId="36" xfId="0" applyFont="1" applyBorder="1" applyAlignment="1">
      <alignment vertical="center" wrapText="1"/>
    </xf>
    <xf numFmtId="0" fontId="51" fillId="0" borderId="1" xfId="0" applyFont="1" applyBorder="1" applyAlignment="1">
      <alignment horizontal="center" vertical="center" wrapText="1"/>
    </xf>
    <xf numFmtId="14" fontId="51" fillId="0" borderId="1" xfId="0" applyNumberFormat="1" applyFont="1" applyBorder="1" applyAlignment="1">
      <alignment vertical="center" wrapText="1"/>
    </xf>
    <xf numFmtId="0" fontId="47" fillId="0" borderId="25" xfId="0" applyFont="1" applyBorder="1" applyAlignment="1">
      <alignment vertical="center" wrapText="1"/>
    </xf>
    <xf numFmtId="0" fontId="96" fillId="2" borderId="2" xfId="0" applyFont="1" applyFill="1" applyBorder="1" applyAlignment="1">
      <alignment horizontal="center" vertical="center" wrapText="1"/>
    </xf>
    <xf numFmtId="0" fontId="96" fillId="2" borderId="3" xfId="0" applyFont="1" applyFill="1" applyBorder="1" applyAlignment="1">
      <alignment horizontal="center" vertical="center" wrapText="1"/>
    </xf>
    <xf numFmtId="0" fontId="98" fillId="43" borderId="29" xfId="1" applyFont="1" applyFill="1" applyBorder="1" applyAlignment="1">
      <alignment horizontal="center" vertical="center" wrapText="1"/>
    </xf>
    <xf numFmtId="170" fontId="99" fillId="39" borderId="29" xfId="3" applyNumberFormat="1" applyFont="1" applyFill="1" applyBorder="1" applyAlignment="1">
      <alignment horizontal="center" vertical="center"/>
    </xf>
    <xf numFmtId="9" fontId="15" fillId="44" borderId="67" xfId="1" applyNumberFormat="1" applyFont="1" applyFill="1" applyBorder="1" applyAlignment="1">
      <alignment horizontal="center" vertical="center" wrapText="1"/>
    </xf>
    <xf numFmtId="0" fontId="98" fillId="43" borderId="1" xfId="1" applyFont="1" applyFill="1" applyBorder="1" applyAlignment="1">
      <alignment horizontal="center" vertical="center" wrapText="1"/>
    </xf>
    <xf numFmtId="170" fontId="100" fillId="45" borderId="1" xfId="1" applyNumberFormat="1" applyFont="1" applyFill="1" applyBorder="1" applyAlignment="1">
      <alignment horizontal="center" vertical="center" wrapText="1"/>
    </xf>
    <xf numFmtId="9" fontId="15" fillId="44" borderId="30" xfId="1" applyNumberFormat="1" applyFont="1" applyFill="1" applyBorder="1" applyAlignment="1">
      <alignment horizontal="center" vertical="center" wrapText="1"/>
    </xf>
    <xf numFmtId="9" fontId="103" fillId="39" borderId="31" xfId="0" applyNumberFormat="1" applyFont="1" applyFill="1" applyBorder="1" applyAlignment="1">
      <alignment horizontal="center" vertical="center"/>
    </xf>
    <xf numFmtId="9" fontId="103" fillId="39" borderId="29" xfId="0" applyNumberFormat="1" applyFont="1" applyFill="1" applyBorder="1" applyAlignment="1">
      <alignment horizontal="center" vertical="center"/>
    </xf>
    <xf numFmtId="9" fontId="103" fillId="39" borderId="29" xfId="0" applyNumberFormat="1" applyFont="1" applyFill="1" applyBorder="1" applyAlignment="1">
      <alignment horizontal="center" vertical="center" wrapText="1"/>
    </xf>
    <xf numFmtId="9" fontId="103" fillId="39" borderId="32" xfId="0" applyNumberFormat="1" applyFont="1" applyFill="1" applyBorder="1" applyAlignment="1">
      <alignment horizontal="center" vertical="center" wrapText="1"/>
    </xf>
    <xf numFmtId="9" fontId="103" fillId="39" borderId="1" xfId="0" applyNumberFormat="1" applyFont="1" applyFill="1" applyBorder="1" applyAlignment="1">
      <alignment horizontal="center" vertical="center" wrapText="1"/>
    </xf>
    <xf numFmtId="9" fontId="103" fillId="39" borderId="30" xfId="0" applyNumberFormat="1" applyFont="1" applyFill="1" applyBorder="1" applyAlignment="1">
      <alignment horizontal="center" vertical="center" wrapText="1"/>
    </xf>
    <xf numFmtId="9" fontId="103" fillId="39" borderId="67" xfId="0" applyNumberFormat="1" applyFont="1" applyFill="1" applyBorder="1" applyAlignment="1">
      <alignment horizontal="center" vertical="center"/>
    </xf>
    <xf numFmtId="14" fontId="12" fillId="10" borderId="12" xfId="1" applyNumberFormat="1" applyFont="1" applyFill="1" applyBorder="1" applyAlignment="1">
      <alignment horizontal="center" vertical="center" wrapText="1"/>
    </xf>
    <xf numFmtId="14" fontId="12" fillId="10" borderId="13" xfId="1" applyNumberFormat="1" applyFont="1" applyFill="1" applyBorder="1" applyAlignment="1">
      <alignment horizontal="center" vertical="center" wrapText="1"/>
    </xf>
    <xf numFmtId="14" fontId="11" fillId="15" borderId="12" xfId="1" applyNumberFormat="1" applyFont="1" applyFill="1" applyBorder="1" applyAlignment="1">
      <alignment horizontal="center" vertical="center" wrapText="1"/>
    </xf>
    <xf numFmtId="14" fontId="11" fillId="15" borderId="13" xfId="1" applyNumberFormat="1" applyFont="1" applyFill="1" applyBorder="1" applyAlignment="1">
      <alignment horizontal="center" vertical="center" wrapText="1"/>
    </xf>
    <xf numFmtId="14" fontId="0" fillId="0" borderId="0" xfId="0" applyNumberFormat="1"/>
    <xf numFmtId="0" fontId="12" fillId="6" borderId="12" xfId="1" applyFont="1" applyFill="1" applyBorder="1" applyAlignment="1">
      <alignment horizontal="center" vertical="center" wrapText="1"/>
    </xf>
    <xf numFmtId="0" fontId="12" fillId="6" borderId="13" xfId="1" applyFont="1" applyFill="1" applyBorder="1" applyAlignment="1">
      <alignment horizontal="center" vertical="center" wrapText="1"/>
    </xf>
    <xf numFmtId="14" fontId="72" fillId="0" borderId="1" xfId="0" applyNumberFormat="1" applyFont="1" applyBorder="1" applyAlignment="1">
      <alignment horizontal="left" vertical="center" wrapText="1"/>
    </xf>
    <xf numFmtId="0" fontId="72" fillId="0" borderId="1" xfId="0" quotePrefix="1" applyFont="1" applyBorder="1" applyAlignment="1">
      <alignment horizontal="left" vertical="center" wrapText="1"/>
    </xf>
    <xf numFmtId="14" fontId="0" fillId="17" borderId="1" xfId="0" applyNumberFormat="1" applyFill="1" applyBorder="1" applyAlignment="1">
      <alignment horizontal="center" vertical="center"/>
    </xf>
    <xf numFmtId="0" fontId="107" fillId="17" borderId="1" xfId="0" applyFont="1" applyFill="1" applyBorder="1" applyAlignment="1">
      <alignment vertical="center" wrapText="1"/>
    </xf>
    <xf numFmtId="14" fontId="18" fillId="17" borderId="1" xfId="0" applyNumberFormat="1" applyFont="1" applyFill="1" applyBorder="1" applyAlignment="1">
      <alignment horizontal="center" vertical="center"/>
    </xf>
    <xf numFmtId="14" fontId="18" fillId="17" borderId="47" xfId="0" applyNumberFormat="1" applyFont="1" applyFill="1" applyBorder="1" applyAlignment="1">
      <alignment horizontal="center" vertical="center"/>
    </xf>
    <xf numFmtId="14" fontId="0" fillId="0" borderId="34" xfId="0" applyNumberFormat="1" applyBorder="1" applyAlignment="1">
      <alignment horizontal="center" vertical="center"/>
    </xf>
    <xf numFmtId="14" fontId="0" fillId="0" borderId="48" xfId="0" applyNumberFormat="1" applyBorder="1" applyAlignment="1">
      <alignment horizontal="center" vertical="center"/>
    </xf>
    <xf numFmtId="0" fontId="108" fillId="0" borderId="74" xfId="0" applyFont="1" applyBorder="1"/>
    <xf numFmtId="0" fontId="109" fillId="0" borderId="74" xfId="0" applyFont="1" applyBorder="1"/>
    <xf numFmtId="0" fontId="108" fillId="0" borderId="75" xfId="0" applyFont="1" applyBorder="1"/>
    <xf numFmtId="0" fontId="109" fillId="0" borderId="75" xfId="0" applyFont="1" applyBorder="1"/>
    <xf numFmtId="0" fontId="4" fillId="0" borderId="0" xfId="5" applyFont="1" applyBorder="1" applyAlignment="1" applyProtection="1">
      <alignment vertical="center"/>
      <protection locked="0"/>
    </xf>
    <xf numFmtId="0" fontId="4" fillId="0" borderId="0" xfId="5" applyFont="1" applyBorder="1" applyAlignment="1" applyProtection="1">
      <alignment vertical="center" wrapText="1"/>
      <protection locked="0"/>
    </xf>
    <xf numFmtId="1" fontId="4" fillId="0" borderId="0" xfId="5" applyNumberFormat="1" applyFont="1" applyBorder="1" applyAlignment="1" applyProtection="1">
      <alignment vertical="center"/>
      <protection locked="0"/>
    </xf>
    <xf numFmtId="166" fontId="4" fillId="0" borderId="0" xfId="7" applyFont="1" applyBorder="1" applyAlignment="1" applyProtection="1">
      <alignment vertical="center"/>
      <protection locked="0"/>
    </xf>
    <xf numFmtId="164" fontId="4" fillId="0" borderId="0" xfId="5" applyNumberFormat="1" applyFont="1" applyBorder="1" applyAlignment="1" applyProtection="1">
      <alignment vertical="center"/>
      <protection locked="0"/>
    </xf>
    <xf numFmtId="0" fontId="4" fillId="0" borderId="0" xfId="5" applyFont="1" applyBorder="1" applyAlignment="1">
      <alignment vertical="center"/>
    </xf>
    <xf numFmtId="0" fontId="31" fillId="0" borderId="0" xfId="5" applyBorder="1"/>
    <xf numFmtId="166" fontId="4" fillId="0" borderId="0" xfId="7" applyFont="1" applyFill="1" applyBorder="1" applyAlignment="1" applyProtection="1">
      <alignment vertical="center"/>
      <protection locked="0"/>
    </xf>
    <xf numFmtId="169" fontId="4" fillId="0" borderId="0" xfId="5" applyNumberFormat="1" applyFont="1" applyBorder="1" applyAlignment="1" applyProtection="1">
      <alignment vertical="center"/>
      <protection locked="0"/>
    </xf>
    <xf numFmtId="0" fontId="4" fillId="0" borderId="0" xfId="5" applyFont="1" applyBorder="1" applyAlignment="1">
      <alignment vertical="center" wrapText="1"/>
    </xf>
    <xf numFmtId="166" fontId="4" fillId="0" borderId="0" xfId="7" applyFont="1" applyBorder="1" applyAlignment="1" applyProtection="1">
      <alignment vertical="center"/>
    </xf>
    <xf numFmtId="0" fontId="34" fillId="0" borderId="0" xfId="5" applyFont="1" applyBorder="1" applyAlignment="1">
      <alignment vertical="center"/>
    </xf>
    <xf numFmtId="166" fontId="4" fillId="0" borderId="0" xfId="7" applyFont="1" applyBorder="1" applyAlignment="1">
      <alignment vertical="center"/>
    </xf>
    <xf numFmtId="168" fontId="4" fillId="0" borderId="0" xfId="5" applyNumberFormat="1" applyFont="1" applyBorder="1" applyAlignment="1">
      <alignment vertical="center"/>
    </xf>
    <xf numFmtId="3" fontId="4" fillId="0" borderId="0" xfId="7" applyNumberFormat="1" applyFont="1" applyBorder="1" applyAlignment="1" applyProtection="1">
      <alignment vertical="center"/>
      <protection locked="0"/>
    </xf>
    <xf numFmtId="167" fontId="18" fillId="0" borderId="0" xfId="8" applyFont="1" applyBorder="1" applyAlignment="1">
      <alignment vertical="center"/>
    </xf>
    <xf numFmtId="0" fontId="4" fillId="0" borderId="0" xfId="8" applyNumberFormat="1" applyFont="1" applyBorder="1" applyAlignment="1" applyProtection="1">
      <alignment vertical="center"/>
      <protection locked="0"/>
    </xf>
    <xf numFmtId="166" fontId="4" fillId="0" borderId="0" xfId="5" applyNumberFormat="1" applyFont="1" applyBorder="1" applyAlignment="1" applyProtection="1">
      <alignment vertical="center"/>
      <protection locked="0"/>
    </xf>
    <xf numFmtId="0" fontId="34" fillId="0" borderId="0" xfId="5" applyFont="1" applyBorder="1" applyAlignment="1" applyProtection="1">
      <alignment vertical="center"/>
      <protection locked="0"/>
    </xf>
    <xf numFmtId="0" fontId="18" fillId="0" borderId="0" xfId="5" applyFont="1" applyBorder="1" applyAlignment="1" applyProtection="1">
      <alignment vertical="center" wrapText="1"/>
      <protection locked="0"/>
    </xf>
    <xf numFmtId="0" fontId="4" fillId="32" borderId="0" xfId="5" applyFont="1" applyFill="1" applyBorder="1" applyAlignment="1">
      <alignment vertical="center"/>
    </xf>
    <xf numFmtId="0" fontId="4" fillId="32" borderId="0" xfId="5" applyFont="1" applyFill="1" applyBorder="1" applyAlignment="1">
      <alignment vertical="center" wrapText="1"/>
    </xf>
    <xf numFmtId="0" fontId="31" fillId="0" borderId="0" xfId="5" applyBorder="1" applyProtection="1">
      <protection locked="0"/>
    </xf>
    <xf numFmtId="1" fontId="31" fillId="0" borderId="0" xfId="5" applyNumberFormat="1" applyBorder="1" applyProtection="1">
      <protection locked="0"/>
    </xf>
    <xf numFmtId="0" fontId="110" fillId="17" borderId="0" xfId="0" applyFont="1" applyFill="1" applyAlignment="1">
      <alignment horizontal="center"/>
    </xf>
    <xf numFmtId="0" fontId="73" fillId="0" borderId="0" xfId="0" applyFont="1"/>
    <xf numFmtId="0" fontId="37" fillId="2" borderId="1" xfId="0" applyFont="1" applyFill="1" applyBorder="1" applyAlignment="1">
      <alignment horizontal="center" vertical="center" wrapText="1"/>
    </xf>
    <xf numFmtId="0" fontId="55" fillId="0" borderId="2" xfId="9" applyFont="1" applyBorder="1" applyAlignment="1">
      <alignment horizontal="center" vertical="center" wrapText="1"/>
    </xf>
    <xf numFmtId="0" fontId="55" fillId="0" borderId="1" xfId="9" applyFont="1" applyBorder="1" applyAlignment="1">
      <alignment horizontal="center" vertical="center" wrapText="1"/>
    </xf>
    <xf numFmtId="0" fontId="52" fillId="0" borderId="1" xfId="9" applyFont="1" applyBorder="1" applyAlignment="1">
      <alignment horizontal="center" vertical="center"/>
    </xf>
    <xf numFmtId="0" fontId="19" fillId="0" borderId="0" xfId="0" applyFont="1" applyAlignment="1">
      <alignment horizontal="left" vertical="center" wrapText="1" indent="3"/>
    </xf>
    <xf numFmtId="0" fontId="85" fillId="0" borderId="0" xfId="0" applyFont="1" applyAlignment="1">
      <alignment horizontal="left" vertical="center" wrapText="1" indent="3"/>
    </xf>
    <xf numFmtId="0" fontId="111" fillId="52" borderId="4" xfId="0" applyFont="1" applyFill="1" applyBorder="1" applyAlignment="1">
      <alignment horizontal="center" vertical="center" wrapText="1"/>
    </xf>
    <xf numFmtId="0" fontId="111" fillId="52" borderId="6" xfId="0" applyFont="1" applyFill="1" applyBorder="1" applyAlignment="1">
      <alignment horizontal="center" vertical="center" wrapText="1"/>
    </xf>
    <xf numFmtId="0" fontId="111" fillId="52" borderId="7" xfId="0" applyFont="1" applyFill="1" applyBorder="1" applyAlignment="1">
      <alignment horizontal="center" vertical="center" wrapText="1"/>
    </xf>
    <xf numFmtId="0" fontId="111" fillId="52" borderId="41" xfId="0" applyFont="1" applyFill="1" applyBorder="1" applyAlignment="1">
      <alignment horizontal="center" vertical="center" wrapText="1"/>
    </xf>
    <xf numFmtId="0" fontId="111" fillId="52" borderId="42" xfId="0" applyFont="1" applyFill="1" applyBorder="1" applyAlignment="1">
      <alignment horizontal="center" vertical="center" wrapText="1"/>
    </xf>
    <xf numFmtId="0" fontId="111" fillId="52" borderId="35" xfId="0" applyFont="1" applyFill="1" applyBorder="1" applyAlignment="1">
      <alignment horizontal="center" vertical="center" wrapText="1"/>
    </xf>
    <xf numFmtId="0" fontId="111" fillId="52" borderId="1" xfId="0" applyFont="1" applyFill="1" applyBorder="1" applyAlignment="1">
      <alignment horizontal="center" vertical="center" wrapText="1"/>
    </xf>
    <xf numFmtId="0" fontId="112" fillId="0" borderId="1" xfId="0" applyFont="1" applyBorder="1" applyAlignment="1">
      <alignment horizontal="center" vertical="center" wrapText="1"/>
    </xf>
    <xf numFmtId="14" fontId="112" fillId="0" borderId="1" xfId="0" applyNumberFormat="1" applyFont="1" applyBorder="1" applyAlignment="1">
      <alignment horizontal="center" vertical="center" wrapText="1"/>
    </xf>
    <xf numFmtId="0" fontId="112" fillId="0" borderId="1" xfId="0" applyFont="1" applyBorder="1" applyAlignment="1">
      <alignment vertical="center" wrapText="1"/>
    </xf>
    <xf numFmtId="0" fontId="5" fillId="23" borderId="2" xfId="0" applyFont="1" applyFill="1" applyBorder="1" applyAlignment="1">
      <alignment horizontal="center" vertical="center" wrapText="1"/>
    </xf>
    <xf numFmtId="0" fontId="5" fillId="23" borderId="3" xfId="0" applyFont="1" applyFill="1" applyBorder="1" applyAlignment="1">
      <alignment horizontal="center" vertical="center" wrapText="1"/>
    </xf>
    <xf numFmtId="0" fontId="101" fillId="4" borderId="4" xfId="0" applyFont="1" applyFill="1" applyBorder="1" applyAlignment="1">
      <alignment horizontal="center" vertical="center" wrapText="1"/>
    </xf>
    <xf numFmtId="0" fontId="101" fillId="4" borderId="6" xfId="0" applyFont="1" applyFill="1" applyBorder="1" applyAlignment="1">
      <alignment horizontal="center" vertical="center" wrapText="1"/>
    </xf>
    <xf numFmtId="0" fontId="101" fillId="4" borderId="7" xfId="0" applyFont="1" applyFill="1" applyBorder="1" applyAlignment="1">
      <alignment horizontal="center" vertical="center" wrapText="1"/>
    </xf>
    <xf numFmtId="0" fontId="101" fillId="4" borderId="19" xfId="0" applyFont="1" applyFill="1" applyBorder="1" applyAlignment="1">
      <alignment horizontal="center" vertical="center" wrapText="1"/>
    </xf>
    <xf numFmtId="0" fontId="101" fillId="4" borderId="0" xfId="0" applyFont="1" applyFill="1" applyAlignment="1">
      <alignment horizontal="center" vertical="center" wrapText="1"/>
    </xf>
    <xf numFmtId="0" fontId="101" fillId="4" borderId="5" xfId="0" applyFont="1" applyFill="1" applyBorder="1" applyAlignment="1">
      <alignment horizontal="center" vertical="center" wrapText="1"/>
    </xf>
    <xf numFmtId="0" fontId="101" fillId="4" borderId="41" xfId="0" applyFont="1" applyFill="1" applyBorder="1" applyAlignment="1">
      <alignment horizontal="center" vertical="center" wrapText="1"/>
    </xf>
    <xf numFmtId="0" fontId="101" fillId="4" borderId="42" xfId="0" applyFont="1" applyFill="1" applyBorder="1" applyAlignment="1">
      <alignment horizontal="center" vertical="center" wrapText="1"/>
    </xf>
    <xf numFmtId="0" fontId="101" fillId="4" borderId="35" xfId="0" applyFont="1" applyFill="1" applyBorder="1" applyAlignment="1">
      <alignment horizontal="center" vertical="center" wrapText="1"/>
    </xf>
    <xf numFmtId="0" fontId="102" fillId="46" borderId="6" xfId="1" applyFont="1" applyFill="1" applyBorder="1" applyAlignment="1">
      <alignment horizontal="center" vertical="center" textRotation="90"/>
    </xf>
    <xf numFmtId="0" fontId="102" fillId="46" borderId="0" xfId="1" applyFont="1" applyFill="1" applyAlignment="1">
      <alignment horizontal="center" vertical="center" textRotation="90"/>
    </xf>
    <xf numFmtId="0" fontId="102" fillId="46" borderId="25" xfId="1" applyFont="1" applyFill="1" applyBorder="1" applyAlignment="1">
      <alignment horizontal="center" vertical="center" textRotation="90"/>
    </xf>
    <xf numFmtId="0" fontId="102" fillId="47" borderId="6" xfId="1" applyFont="1" applyFill="1" applyBorder="1" applyAlignment="1">
      <alignment horizontal="center" vertical="center" textRotation="90"/>
    </xf>
    <xf numFmtId="0" fontId="102" fillId="47" borderId="0" xfId="1" applyFont="1" applyFill="1" applyAlignment="1">
      <alignment horizontal="center" vertical="center" textRotation="90"/>
    </xf>
    <xf numFmtId="0" fontId="102" fillId="47" borderId="25" xfId="1" applyFont="1" applyFill="1" applyBorder="1" applyAlignment="1">
      <alignment horizontal="center" vertical="center" textRotation="90"/>
    </xf>
    <xf numFmtId="0" fontId="97" fillId="42" borderId="0" xfId="1" applyFont="1" applyFill="1" applyAlignment="1">
      <alignment horizontal="center" vertical="center" wrapText="1"/>
    </xf>
    <xf numFmtId="0" fontId="97" fillId="42" borderId="25" xfId="1" applyFont="1" applyFill="1" applyBorder="1" applyAlignment="1">
      <alignment horizontal="center" vertical="center" wrapText="1"/>
    </xf>
    <xf numFmtId="0" fontId="5" fillId="21" borderId="2" xfId="0" applyFont="1" applyFill="1" applyBorder="1" applyAlignment="1">
      <alignment horizontal="center" vertical="center" wrapText="1"/>
    </xf>
    <xf numFmtId="0" fontId="5" fillId="21" borderId="3" xfId="0" applyFont="1" applyFill="1" applyBorder="1" applyAlignment="1">
      <alignment horizontal="center" vertical="center" wrapText="1"/>
    </xf>
    <xf numFmtId="0" fontId="7" fillId="24" borderId="2" xfId="0" applyFont="1" applyFill="1" applyBorder="1" applyAlignment="1">
      <alignment horizontal="center" vertical="center" wrapText="1"/>
    </xf>
    <xf numFmtId="0" fontId="7" fillId="24" borderId="3" xfId="0" applyFont="1" applyFill="1" applyBorder="1" applyAlignment="1">
      <alignment horizontal="center" vertical="center" wrapText="1"/>
    </xf>
    <xf numFmtId="0" fontId="5" fillId="29" borderId="2" xfId="0" applyFont="1" applyFill="1" applyBorder="1" applyAlignment="1">
      <alignment horizontal="center" vertical="center" wrapText="1"/>
    </xf>
    <xf numFmtId="0" fontId="5" fillId="29" borderId="3" xfId="0" applyFont="1" applyFill="1" applyBorder="1" applyAlignment="1">
      <alignment horizontal="center" vertical="center" wrapText="1"/>
    </xf>
    <xf numFmtId="0" fontId="5" fillId="20" borderId="2" xfId="0" applyFont="1" applyFill="1" applyBorder="1" applyAlignment="1">
      <alignment horizontal="center" vertical="center" wrapText="1"/>
    </xf>
    <xf numFmtId="0" fontId="5" fillId="20" borderId="3" xfId="0" applyFont="1" applyFill="1" applyBorder="1" applyAlignment="1">
      <alignment horizontal="center" vertical="center" wrapText="1"/>
    </xf>
    <xf numFmtId="0" fontId="7" fillId="25" borderId="2" xfId="0" applyFont="1" applyFill="1" applyBorder="1" applyAlignment="1">
      <alignment horizontal="center" vertical="center" wrapText="1"/>
    </xf>
    <xf numFmtId="0" fontId="7" fillId="25" borderId="3" xfId="0" applyFont="1" applyFill="1" applyBorder="1" applyAlignment="1">
      <alignment horizontal="center" vertical="center" wrapText="1"/>
    </xf>
    <xf numFmtId="0" fontId="5" fillId="30" borderId="2" xfId="0" applyFont="1" applyFill="1" applyBorder="1" applyAlignment="1">
      <alignment horizontal="center" vertical="center" wrapText="1"/>
    </xf>
    <xf numFmtId="0" fontId="5" fillId="30" borderId="3" xfId="0" applyFont="1" applyFill="1" applyBorder="1" applyAlignment="1">
      <alignment horizontal="center" vertical="center" wrapText="1"/>
    </xf>
    <xf numFmtId="0" fontId="0" fillId="17" borderId="2" xfId="0" applyFill="1" applyBorder="1" applyAlignment="1">
      <alignment horizontal="center" vertical="center" wrapText="1"/>
    </xf>
    <xf numFmtId="0" fontId="0" fillId="17" borderId="3" xfId="0" applyFill="1" applyBorder="1" applyAlignment="1">
      <alignment horizontal="center" vertical="center" wrapText="1"/>
    </xf>
    <xf numFmtId="14" fontId="0" fillId="17" borderId="2" xfId="0" applyNumberFormat="1" applyFill="1" applyBorder="1" applyAlignment="1">
      <alignment horizontal="center" vertical="center" wrapText="1"/>
    </xf>
    <xf numFmtId="14" fontId="0" fillId="17" borderId="3" xfId="0" applyNumberFormat="1" applyFill="1" applyBorder="1" applyAlignment="1">
      <alignment horizontal="center" vertical="center" wrapText="1"/>
    </xf>
    <xf numFmtId="14" fontId="0" fillId="39" borderId="2" xfId="0" applyNumberFormat="1" applyFill="1" applyBorder="1" applyAlignment="1">
      <alignment horizontal="center" vertical="center" wrapText="1"/>
    </xf>
    <xf numFmtId="14" fontId="0" fillId="51" borderId="3" xfId="0" applyNumberFormat="1" applyFill="1" applyBorder="1" applyAlignment="1">
      <alignment horizontal="center" vertical="center" wrapText="1"/>
    </xf>
    <xf numFmtId="0" fontId="0" fillId="17" borderId="2" xfId="0" applyFill="1" applyBorder="1" applyAlignment="1">
      <alignment horizontal="justify" vertical="center" wrapText="1"/>
    </xf>
    <xf numFmtId="0" fontId="0" fillId="17" borderId="3" xfId="0" applyFill="1" applyBorder="1" applyAlignment="1">
      <alignment horizontal="justify" vertical="center" wrapText="1"/>
    </xf>
    <xf numFmtId="0" fontId="18" fillId="17" borderId="2" xfId="0" applyFont="1" applyFill="1" applyBorder="1" applyAlignment="1">
      <alignment horizontal="center" vertical="center" wrapText="1"/>
    </xf>
    <xf numFmtId="0" fontId="18" fillId="17" borderId="3" xfId="0" applyFont="1" applyFill="1" applyBorder="1" applyAlignment="1">
      <alignment horizontal="center" vertical="center" wrapText="1"/>
    </xf>
    <xf numFmtId="165" fontId="0" fillId="17" borderId="2" xfId="11" applyFont="1" applyFill="1" applyBorder="1" applyAlignment="1">
      <alignment horizontal="center" vertical="center" wrapText="1"/>
    </xf>
    <xf numFmtId="165" fontId="0" fillId="17" borderId="3" xfId="11" applyFont="1" applyFill="1" applyBorder="1" applyAlignment="1">
      <alignment horizontal="center" vertical="center" wrapText="1"/>
    </xf>
    <xf numFmtId="4" fontId="18" fillId="17" borderId="2" xfId="0" applyNumberFormat="1" applyFont="1" applyFill="1" applyBorder="1" applyAlignment="1">
      <alignment horizontal="center" vertical="center" wrapText="1"/>
    </xf>
    <xf numFmtId="0" fontId="5" fillId="50" borderId="2" xfId="0" applyFont="1" applyFill="1" applyBorder="1" applyAlignment="1">
      <alignment horizontal="center" vertical="center" wrapText="1"/>
    </xf>
    <xf numFmtId="0" fontId="5" fillId="50" borderId="3" xfId="0" applyFont="1" applyFill="1" applyBorder="1" applyAlignment="1">
      <alignment horizontal="center" vertical="center" wrapText="1"/>
    </xf>
    <xf numFmtId="14" fontId="18" fillId="17" borderId="2" xfId="0" applyNumberFormat="1" applyFont="1" applyFill="1" applyBorder="1" applyAlignment="1">
      <alignment horizontal="center" vertical="center" wrapText="1"/>
    </xf>
    <xf numFmtId="14" fontId="18" fillId="17" borderId="3" xfId="0" applyNumberFormat="1" applyFont="1" applyFill="1" applyBorder="1" applyAlignment="1">
      <alignment horizontal="center" vertical="center" wrapText="1"/>
    </xf>
    <xf numFmtId="0" fontId="92" fillId="26" borderId="2" xfId="0" applyFont="1" applyFill="1" applyBorder="1" applyAlignment="1">
      <alignment horizontal="center" vertical="center" wrapText="1"/>
    </xf>
    <xf numFmtId="0" fontId="92" fillId="26" borderId="3" xfId="0" applyFont="1" applyFill="1" applyBorder="1" applyAlignment="1">
      <alignment horizontal="center" vertical="center" wrapText="1"/>
    </xf>
    <xf numFmtId="0" fontId="5" fillId="19" borderId="2" xfId="0" applyFont="1" applyFill="1" applyBorder="1" applyAlignment="1">
      <alignment horizontal="center" vertical="center" wrapText="1"/>
    </xf>
    <xf numFmtId="0" fontId="5" fillId="19" borderId="3" xfId="0" applyFont="1" applyFill="1" applyBorder="1" applyAlignment="1">
      <alignment horizontal="center" vertical="center" wrapText="1"/>
    </xf>
    <xf numFmtId="0" fontId="5" fillId="28" borderId="2" xfId="0" applyFont="1" applyFill="1" applyBorder="1" applyAlignment="1">
      <alignment horizontal="center" vertical="center" wrapText="1"/>
    </xf>
    <xf numFmtId="0" fontId="5" fillId="28" borderId="3" xfId="0" applyFont="1" applyFill="1" applyBorder="1" applyAlignment="1">
      <alignment horizontal="center" vertical="center" wrapText="1"/>
    </xf>
    <xf numFmtId="0" fontId="5" fillId="18" borderId="2" xfId="0" applyFont="1" applyFill="1" applyBorder="1" applyAlignment="1">
      <alignment horizontal="center" vertical="center" wrapText="1"/>
    </xf>
    <xf numFmtId="0" fontId="5" fillId="18" borderId="3" xfId="0" applyFont="1" applyFill="1" applyBorder="1" applyAlignment="1">
      <alignment horizontal="center" vertical="center" wrapText="1"/>
    </xf>
    <xf numFmtId="0" fontId="0" fillId="17" borderId="1" xfId="0" applyFill="1" applyBorder="1" applyAlignment="1">
      <alignment horizontal="center"/>
    </xf>
    <xf numFmtId="0" fontId="104" fillId="19" borderId="69" xfId="1" applyFont="1" applyFill="1" applyBorder="1" applyAlignment="1">
      <alignment horizontal="center" vertical="center"/>
    </xf>
    <xf numFmtId="0" fontId="104" fillId="19" borderId="68" xfId="1" applyFont="1" applyFill="1" applyBorder="1" applyAlignment="1">
      <alignment horizontal="center" vertical="center"/>
    </xf>
    <xf numFmtId="9" fontId="105" fillId="48" borderId="6" xfId="1" applyNumberFormat="1" applyFont="1" applyFill="1" applyBorder="1" applyAlignment="1">
      <alignment horizontal="center" vertical="center" wrapText="1"/>
    </xf>
    <xf numFmtId="9" fontId="105" fillId="48" borderId="0" xfId="1" applyNumberFormat="1" applyFont="1" applyFill="1" applyAlignment="1">
      <alignment horizontal="center" vertical="center" wrapText="1"/>
    </xf>
    <xf numFmtId="9" fontId="105" fillId="48" borderId="25" xfId="1" applyNumberFormat="1" applyFont="1" applyFill="1" applyBorder="1" applyAlignment="1">
      <alignment horizontal="center" vertical="center" wrapText="1"/>
    </xf>
    <xf numFmtId="9" fontId="106" fillId="49" borderId="69" xfId="1" applyNumberFormat="1" applyFont="1" applyFill="1" applyBorder="1" applyAlignment="1">
      <alignment horizontal="center" vertical="center" wrapText="1"/>
    </xf>
    <xf numFmtId="9" fontId="106" fillId="49" borderId="70" xfId="1" applyNumberFormat="1" applyFont="1" applyFill="1" applyBorder="1" applyAlignment="1">
      <alignment horizontal="center" vertical="center" wrapText="1"/>
    </xf>
    <xf numFmtId="9" fontId="106" fillId="49" borderId="0" xfId="1" applyNumberFormat="1" applyFont="1" applyFill="1" applyAlignment="1">
      <alignment horizontal="center" vertical="center" wrapText="1"/>
    </xf>
    <xf numFmtId="9" fontId="106" fillId="49" borderId="72" xfId="1" applyNumberFormat="1" applyFont="1" applyFill="1" applyBorder="1" applyAlignment="1">
      <alignment horizontal="center" vertical="center" wrapText="1"/>
    </xf>
    <xf numFmtId="9" fontId="106" fillId="49" borderId="71" xfId="1" applyNumberFormat="1" applyFont="1" applyFill="1" applyBorder="1" applyAlignment="1">
      <alignment horizontal="center" vertical="center" wrapText="1"/>
    </xf>
    <xf numFmtId="9" fontId="106" fillId="49" borderId="15" xfId="1" applyNumberFormat="1" applyFont="1" applyFill="1" applyBorder="1" applyAlignment="1">
      <alignment horizontal="center" vertical="center" wrapText="1"/>
    </xf>
    <xf numFmtId="9" fontId="106" fillId="49" borderId="49" xfId="1" applyNumberFormat="1" applyFont="1" applyFill="1" applyBorder="1" applyAlignment="1">
      <alignment horizontal="center" vertical="center" wrapText="1"/>
    </xf>
    <xf numFmtId="9" fontId="106" fillId="49" borderId="5" xfId="1" applyNumberFormat="1" applyFont="1" applyFill="1" applyBorder="1" applyAlignment="1">
      <alignment horizontal="center" vertical="center" wrapText="1"/>
    </xf>
    <xf numFmtId="9" fontId="106" fillId="49" borderId="39" xfId="1" applyNumberFormat="1" applyFont="1" applyFill="1" applyBorder="1" applyAlignment="1">
      <alignment horizontal="center" vertical="center" wrapText="1"/>
    </xf>
    <xf numFmtId="9" fontId="106" fillId="49" borderId="19" xfId="1" applyNumberFormat="1" applyFont="1" applyFill="1" applyBorder="1" applyAlignment="1">
      <alignment horizontal="center" vertical="center" wrapText="1"/>
    </xf>
    <xf numFmtId="9" fontId="106" fillId="49" borderId="16" xfId="1" applyNumberFormat="1" applyFont="1" applyFill="1" applyBorder="1" applyAlignment="1">
      <alignment horizontal="center" vertical="center" wrapText="1"/>
    </xf>
    <xf numFmtId="9" fontId="106" fillId="49" borderId="73" xfId="1" applyNumberFormat="1" applyFont="1" applyFill="1" applyBorder="1" applyAlignment="1">
      <alignment horizontal="center" vertical="center" wrapText="1"/>
    </xf>
    <xf numFmtId="0" fontId="9" fillId="4" borderId="4" xfId="1" applyFont="1" applyFill="1" applyBorder="1" applyAlignment="1">
      <alignment horizontal="left" vertical="center"/>
    </xf>
    <xf numFmtId="0" fontId="9" fillId="4" borderId="6" xfId="1" applyFont="1" applyFill="1" applyBorder="1" applyAlignment="1">
      <alignment horizontal="left" vertical="center"/>
    </xf>
    <xf numFmtId="0" fontId="9" fillId="4" borderId="19" xfId="1" applyFont="1" applyFill="1" applyBorder="1" applyAlignment="1">
      <alignment horizontal="left" vertical="center"/>
    </xf>
    <xf numFmtId="0" fontId="9" fillId="4" borderId="0" xfId="1" applyFont="1" applyFill="1" applyAlignment="1">
      <alignment horizontal="left" vertical="center"/>
    </xf>
    <xf numFmtId="0" fontId="10" fillId="5" borderId="19" xfId="1" applyFont="1" applyFill="1" applyBorder="1" applyAlignment="1">
      <alignment horizontal="left" vertical="center"/>
    </xf>
    <xf numFmtId="0" fontId="10" fillId="5" borderId="0" xfId="1" applyFont="1" applyFill="1" applyAlignment="1">
      <alignment horizontal="left" vertical="center"/>
    </xf>
    <xf numFmtId="9" fontId="13" fillId="12" borderId="26" xfId="1" applyNumberFormat="1" applyFont="1" applyFill="1" applyBorder="1" applyAlignment="1">
      <alignment horizontal="center" vertical="center" wrapText="1"/>
    </xf>
    <xf numFmtId="9" fontId="13" fillId="12" borderId="18" xfId="1" applyNumberFormat="1" applyFont="1" applyFill="1" applyBorder="1" applyAlignment="1">
      <alignment horizontal="center" vertical="center" wrapText="1"/>
    </xf>
    <xf numFmtId="9" fontId="13" fillId="12" borderId="22" xfId="1" applyNumberFormat="1"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42" borderId="26" xfId="1" applyFont="1" applyFill="1" applyBorder="1" applyAlignment="1">
      <alignment horizontal="center" vertical="center"/>
    </xf>
    <xf numFmtId="0" fontId="2" fillId="42" borderId="18" xfId="1" applyFont="1" applyFill="1" applyBorder="1" applyAlignment="1">
      <alignment horizontal="center" vertical="center"/>
    </xf>
    <xf numFmtId="0" fontId="2" fillId="42" borderId="26" xfId="1" applyFont="1" applyFill="1" applyBorder="1" applyAlignment="1">
      <alignment horizontal="center" vertical="center" wrapText="1"/>
    </xf>
    <xf numFmtId="0" fontId="2" fillId="42" borderId="18" xfId="1" applyFont="1" applyFill="1" applyBorder="1" applyAlignment="1">
      <alignment horizontal="center" vertical="center" wrapText="1"/>
    </xf>
    <xf numFmtId="9" fontId="13" fillId="12" borderId="43" xfId="1" applyNumberFormat="1" applyFont="1" applyFill="1" applyBorder="1" applyAlignment="1">
      <alignment horizontal="center" vertical="center" wrapText="1"/>
    </xf>
    <xf numFmtId="9" fontId="13" fillId="12" borderId="49" xfId="1" applyNumberFormat="1" applyFont="1" applyFill="1" applyBorder="1" applyAlignment="1">
      <alignment horizontal="center" vertical="center" wrapText="1"/>
    </xf>
    <xf numFmtId="9" fontId="13" fillId="12" borderId="17" xfId="1" applyNumberFormat="1" applyFont="1" applyFill="1" applyBorder="1" applyAlignment="1">
      <alignment horizontal="center" vertical="center" wrapText="1"/>
    </xf>
    <xf numFmtId="9" fontId="13" fillId="12" borderId="5" xfId="1" applyNumberFormat="1" applyFont="1" applyFill="1" applyBorder="1" applyAlignment="1">
      <alignment horizontal="center" vertical="center" wrapText="1"/>
    </xf>
    <xf numFmtId="9" fontId="13" fillId="12" borderId="20" xfId="1" applyNumberFormat="1" applyFont="1" applyFill="1" applyBorder="1" applyAlignment="1">
      <alignment horizontal="center" vertical="center" wrapText="1"/>
    </xf>
    <xf numFmtId="9" fontId="13" fillId="12" borderId="21" xfId="1" applyNumberFormat="1" applyFont="1" applyFill="1" applyBorder="1" applyAlignment="1">
      <alignment horizontal="center" vertical="center" wrapText="1"/>
    </xf>
    <xf numFmtId="0" fontId="2" fillId="5" borderId="8" xfId="1" applyFont="1" applyFill="1" applyBorder="1" applyAlignment="1">
      <alignment horizontal="center" vertical="center" wrapText="1"/>
    </xf>
    <xf numFmtId="0" fontId="2" fillId="5" borderId="9" xfId="1" applyFont="1" applyFill="1" applyBorder="1" applyAlignment="1">
      <alignment horizontal="center" vertical="center" wrapText="1"/>
    </xf>
    <xf numFmtId="0" fontId="2" fillId="4" borderId="25" xfId="1" applyFont="1" applyFill="1" applyBorder="1" applyAlignment="1">
      <alignment horizontal="center" vertical="center"/>
    </xf>
    <xf numFmtId="0" fontId="2" fillId="4" borderId="21" xfId="1" applyFont="1" applyFill="1" applyBorder="1" applyAlignment="1">
      <alignment horizontal="center" vertical="center"/>
    </xf>
    <xf numFmtId="0" fontId="8" fillId="0" borderId="4" xfId="1" applyFont="1" applyBorder="1" applyAlignment="1">
      <alignment horizontal="center" vertical="center"/>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8" fillId="0" borderId="19" xfId="1" applyFont="1" applyBorder="1" applyAlignment="1">
      <alignment horizontal="center" vertical="center"/>
    </xf>
    <xf numFmtId="0" fontId="8" fillId="0" borderId="0" xfId="1" applyFont="1" applyAlignment="1">
      <alignment horizontal="center" vertical="center"/>
    </xf>
    <xf numFmtId="0" fontId="8" fillId="0" borderId="5" xfId="1" applyFont="1" applyBorder="1" applyAlignment="1">
      <alignment horizontal="center" vertical="center"/>
    </xf>
    <xf numFmtId="9" fontId="13" fillId="12" borderId="27" xfId="1" applyNumberFormat="1" applyFont="1" applyFill="1" applyBorder="1" applyAlignment="1">
      <alignment horizontal="center" vertical="center" wrapText="1"/>
    </xf>
    <xf numFmtId="9" fontId="13" fillId="12" borderId="28" xfId="1" applyNumberFormat="1" applyFont="1" applyFill="1" applyBorder="1" applyAlignment="1">
      <alignment horizontal="center" vertical="center" wrapText="1"/>
    </xf>
    <xf numFmtId="9" fontId="13" fillId="12" borderId="24" xfId="1" applyNumberFormat="1" applyFont="1" applyFill="1" applyBorder="1" applyAlignment="1">
      <alignment horizontal="center" vertical="center" wrapText="1"/>
    </xf>
    <xf numFmtId="0" fontId="2" fillId="2" borderId="26" xfId="1" applyFont="1" applyFill="1" applyBorder="1" applyAlignment="1">
      <alignment horizontal="center" vertical="center" wrapText="1"/>
    </xf>
    <xf numFmtId="0" fontId="2" fillId="2" borderId="3" xfId="1" applyFont="1" applyFill="1" applyBorder="1" applyAlignment="1">
      <alignment horizontal="center" vertical="center" wrapText="1"/>
    </xf>
    <xf numFmtId="14" fontId="2" fillId="2" borderId="2" xfId="1" applyNumberFormat="1" applyFont="1" applyFill="1" applyBorder="1" applyAlignment="1">
      <alignment horizontal="center" vertical="center" wrapText="1"/>
    </xf>
    <xf numFmtId="14" fontId="2" fillId="2" borderId="3" xfId="1" applyNumberFormat="1" applyFont="1" applyFill="1" applyBorder="1" applyAlignment="1">
      <alignment horizontal="center" vertical="center" wrapText="1"/>
    </xf>
    <xf numFmtId="14" fontId="2" fillId="2" borderId="26" xfId="1" applyNumberFormat="1" applyFont="1" applyFill="1" applyBorder="1" applyAlignment="1">
      <alignment horizontal="center" vertical="center" wrapText="1"/>
    </xf>
    <xf numFmtId="0" fontId="29" fillId="2" borderId="44" xfId="0" applyFont="1" applyFill="1" applyBorder="1" applyAlignment="1">
      <alignment horizontal="center" vertical="center" wrapText="1"/>
    </xf>
    <xf numFmtId="0" fontId="29" fillId="2" borderId="23" xfId="0" applyFont="1" applyFill="1" applyBorder="1" applyAlignment="1">
      <alignment horizontal="center" vertical="center" wrapText="1"/>
    </xf>
    <xf numFmtId="0" fontId="29" fillId="2" borderId="26" xfId="0" applyFont="1" applyFill="1" applyBorder="1" applyAlignment="1">
      <alignment horizontal="center" vertical="center" wrapText="1"/>
    </xf>
    <xf numFmtId="0" fontId="29" fillId="2" borderId="22" xfId="0" applyFont="1" applyFill="1" applyBorder="1" applyAlignment="1">
      <alignment horizontal="center" vertical="center" wrapText="1"/>
    </xf>
    <xf numFmtId="0" fontId="25" fillId="0" borderId="2" xfId="0" applyFont="1" applyBorder="1" applyAlignment="1" applyProtection="1">
      <alignment horizontal="center" vertical="center" wrapText="1"/>
      <protection hidden="1"/>
    </xf>
    <xf numFmtId="0" fontId="25" fillId="0" borderId="18" xfId="0" applyFont="1" applyBorder="1" applyAlignment="1" applyProtection="1">
      <alignment horizontal="center" vertical="center" wrapText="1"/>
      <protection hidden="1"/>
    </xf>
    <xf numFmtId="0" fontId="26" fillId="2" borderId="4" xfId="0" applyFont="1" applyFill="1" applyBorder="1" applyAlignment="1" applyProtection="1">
      <alignment horizontal="left" vertical="center" wrapText="1"/>
      <protection hidden="1"/>
    </xf>
    <xf numFmtId="0" fontId="26" fillId="2" borderId="6" xfId="0" applyFont="1" applyFill="1" applyBorder="1" applyAlignment="1" applyProtection="1">
      <alignment horizontal="left" vertical="center" wrapText="1"/>
      <protection hidden="1"/>
    </xf>
    <xf numFmtId="0" fontId="26" fillId="2" borderId="7" xfId="0" applyFont="1" applyFill="1" applyBorder="1" applyAlignment="1" applyProtection="1">
      <alignment horizontal="left" vertical="center" wrapText="1"/>
      <protection hidden="1"/>
    </xf>
    <xf numFmtId="0" fontId="26" fillId="2" borderId="19" xfId="0" applyFont="1" applyFill="1" applyBorder="1" applyAlignment="1" applyProtection="1">
      <alignment horizontal="left" vertical="center" wrapText="1"/>
      <protection hidden="1"/>
    </xf>
    <xf numFmtId="0" fontId="26" fillId="2" borderId="0" xfId="0" applyFont="1" applyFill="1" applyAlignment="1" applyProtection="1">
      <alignment horizontal="left" vertical="center" wrapText="1"/>
      <protection hidden="1"/>
    </xf>
    <xf numFmtId="0" fontId="26" fillId="2" borderId="5" xfId="0" applyFont="1" applyFill="1" applyBorder="1" applyAlignment="1" applyProtection="1">
      <alignment horizontal="left" vertical="center" wrapText="1"/>
      <protection hidden="1"/>
    </xf>
    <xf numFmtId="0" fontId="26" fillId="2" borderId="41" xfId="0" applyFont="1" applyFill="1" applyBorder="1" applyAlignment="1" applyProtection="1">
      <alignment horizontal="left" vertical="center" wrapText="1"/>
      <protection hidden="1"/>
    </xf>
    <xf numFmtId="0" fontId="26" fillId="2" borderId="42" xfId="0" applyFont="1" applyFill="1" applyBorder="1" applyAlignment="1" applyProtection="1">
      <alignment horizontal="left" vertical="center" wrapText="1"/>
      <protection hidden="1"/>
    </xf>
    <xf numFmtId="0" fontId="26" fillId="2" borderId="35" xfId="0" applyFont="1" applyFill="1" applyBorder="1" applyAlignment="1" applyProtection="1">
      <alignment horizontal="left" vertical="center" wrapText="1"/>
      <protection hidden="1"/>
    </xf>
    <xf numFmtId="0" fontId="27" fillId="17" borderId="4" xfId="0" applyFont="1" applyFill="1" applyBorder="1" applyAlignment="1" applyProtection="1">
      <alignment horizontal="left" vertical="center" wrapText="1"/>
      <protection hidden="1"/>
    </xf>
    <xf numFmtId="0" fontId="27" fillId="17" borderId="6" xfId="0" applyFont="1" applyFill="1" applyBorder="1" applyAlignment="1" applyProtection="1">
      <alignment horizontal="left" vertical="center" wrapText="1"/>
      <protection hidden="1"/>
    </xf>
    <xf numFmtId="0" fontId="27" fillId="17" borderId="7" xfId="0" applyFont="1" applyFill="1" applyBorder="1" applyAlignment="1" applyProtection="1">
      <alignment horizontal="left" vertical="center" wrapText="1"/>
      <protection hidden="1"/>
    </xf>
    <xf numFmtId="0" fontId="27" fillId="17" borderId="19" xfId="0" applyFont="1" applyFill="1" applyBorder="1" applyAlignment="1" applyProtection="1">
      <alignment horizontal="left" vertical="center" wrapText="1"/>
      <protection hidden="1"/>
    </xf>
    <xf numFmtId="0" fontId="27" fillId="17" borderId="0" xfId="0" applyFont="1" applyFill="1" applyAlignment="1" applyProtection="1">
      <alignment horizontal="left" vertical="center" wrapText="1"/>
      <protection hidden="1"/>
    </xf>
    <xf numFmtId="0" fontId="27" fillId="17" borderId="5" xfId="0" applyFont="1" applyFill="1" applyBorder="1" applyAlignment="1" applyProtection="1">
      <alignment horizontal="left" vertical="center" wrapText="1"/>
      <protection hidden="1"/>
    </xf>
    <xf numFmtId="0" fontId="28" fillId="2" borderId="43" xfId="0" applyFont="1" applyFill="1" applyBorder="1" applyAlignment="1">
      <alignment horizontal="center" vertical="center" wrapText="1"/>
    </xf>
    <xf numFmtId="0" fontId="28" fillId="2" borderId="15" xfId="0" applyFont="1" applyFill="1" applyBorder="1" applyAlignment="1">
      <alignment horizontal="center" vertical="center" wrapText="1"/>
    </xf>
    <xf numFmtId="0" fontId="28" fillId="2" borderId="15" xfId="0" applyFont="1" applyFill="1" applyBorder="1" applyAlignment="1">
      <alignment horizontal="center" vertical="center"/>
    </xf>
    <xf numFmtId="0" fontId="28" fillId="2" borderId="16" xfId="0" applyFont="1" applyFill="1" applyBorder="1" applyAlignment="1">
      <alignment horizontal="center" vertical="center"/>
    </xf>
    <xf numFmtId="0" fontId="29" fillId="2" borderId="29" xfId="0" applyFont="1" applyFill="1" applyBorder="1" applyAlignment="1">
      <alignment horizontal="center" vertical="center" wrapText="1"/>
    </xf>
    <xf numFmtId="0" fontId="29" fillId="2" borderId="16" xfId="0" applyFont="1" applyFill="1" applyBorder="1" applyAlignment="1">
      <alignment horizontal="center" vertical="center" wrapText="1"/>
    </xf>
    <xf numFmtId="0" fontId="29" fillId="2" borderId="40" xfId="0" applyFont="1" applyFill="1" applyBorder="1" applyAlignment="1">
      <alignment horizontal="center" vertical="center" wrapText="1"/>
    </xf>
    <xf numFmtId="0" fontId="31" fillId="0" borderId="0" xfId="5" applyAlignment="1" applyProtection="1">
      <alignment horizontal="center"/>
      <protection locked="0"/>
    </xf>
    <xf numFmtId="0" fontId="31" fillId="0" borderId="5" xfId="5" applyBorder="1" applyAlignment="1" applyProtection="1">
      <alignment horizontal="center"/>
      <protection locked="0"/>
    </xf>
    <xf numFmtId="0" fontId="31" fillId="0" borderId="42" xfId="5" applyBorder="1" applyAlignment="1" applyProtection="1">
      <alignment horizontal="center"/>
      <protection locked="0"/>
    </xf>
    <xf numFmtId="0" fontId="31" fillId="0" borderId="35" xfId="5" applyBorder="1" applyAlignment="1" applyProtection="1">
      <alignment horizontal="center"/>
      <protection locked="0"/>
    </xf>
    <xf numFmtId="0" fontId="31" fillId="0" borderId="18" xfId="5" applyBorder="1" applyAlignment="1" applyProtection="1">
      <alignment horizontal="center"/>
      <protection locked="0"/>
    </xf>
    <xf numFmtId="0" fontId="31" fillId="0" borderId="3" xfId="5" applyBorder="1" applyAlignment="1" applyProtection="1">
      <alignment horizontal="center"/>
      <protection locked="0"/>
    </xf>
    <xf numFmtId="0" fontId="20" fillId="2" borderId="4" xfId="5" applyFont="1" applyFill="1" applyBorder="1" applyAlignment="1" applyProtection="1">
      <alignment horizontal="left" vertical="center" wrapText="1"/>
      <protection locked="0"/>
    </xf>
    <xf numFmtId="0" fontId="20" fillId="2" borderId="6" xfId="5" applyFont="1" applyFill="1" applyBorder="1" applyAlignment="1" applyProtection="1">
      <alignment horizontal="left" vertical="center"/>
      <protection locked="0"/>
    </xf>
    <xf numFmtId="0" fontId="20" fillId="2" borderId="7" xfId="5" applyFont="1" applyFill="1" applyBorder="1" applyAlignment="1" applyProtection="1">
      <alignment horizontal="left" vertical="center"/>
      <protection locked="0"/>
    </xf>
    <xf numFmtId="0" fontId="20" fillId="2" borderId="19" xfId="5" applyFont="1" applyFill="1" applyBorder="1" applyAlignment="1" applyProtection="1">
      <alignment horizontal="left" vertical="center"/>
      <protection locked="0"/>
    </xf>
    <xf numFmtId="0" fontId="20" fillId="2" borderId="0" xfId="5" applyFont="1" applyFill="1" applyAlignment="1" applyProtection="1">
      <alignment horizontal="left" vertical="center"/>
      <protection locked="0"/>
    </xf>
    <xf numFmtId="0" fontId="20" fillId="2" borderId="5" xfId="5" applyFont="1" applyFill="1" applyBorder="1" applyAlignment="1" applyProtection="1">
      <alignment horizontal="left" vertical="center"/>
      <protection locked="0"/>
    </xf>
    <xf numFmtId="0" fontId="20" fillId="2" borderId="41" xfId="5" applyFont="1" applyFill="1" applyBorder="1" applyAlignment="1" applyProtection="1">
      <alignment horizontal="left" vertical="center"/>
      <protection locked="0"/>
    </xf>
    <xf numFmtId="0" fontId="20" fillId="2" borderId="42" xfId="5" applyFont="1" applyFill="1" applyBorder="1" applyAlignment="1" applyProtection="1">
      <alignment horizontal="left" vertical="center"/>
      <protection locked="0"/>
    </xf>
    <xf numFmtId="0" fontId="20" fillId="2" borderId="35" xfId="5" applyFont="1" applyFill="1" applyBorder="1" applyAlignment="1" applyProtection="1">
      <alignment horizontal="left" vertical="center"/>
      <protection locked="0"/>
    </xf>
    <xf numFmtId="0" fontId="12" fillId="2" borderId="1" xfId="1" applyFont="1" applyFill="1" applyBorder="1" applyAlignment="1">
      <alignment horizontal="center" vertical="center" wrapText="1"/>
    </xf>
    <xf numFmtId="0" fontId="19" fillId="0" borderId="4" xfId="0" applyFont="1" applyBorder="1" applyAlignment="1">
      <alignment horizontal="center"/>
    </xf>
    <xf numFmtId="0" fontId="19" fillId="0" borderId="7" xfId="0" applyFont="1" applyBorder="1" applyAlignment="1">
      <alignment horizontal="center"/>
    </xf>
    <xf numFmtId="0" fontId="19" fillId="0" borderId="19" xfId="0" applyFont="1" applyBorder="1" applyAlignment="1">
      <alignment horizontal="center"/>
    </xf>
    <xf numFmtId="0" fontId="19" fillId="0" borderId="5" xfId="0" applyFont="1" applyBorder="1" applyAlignment="1">
      <alignment horizontal="center"/>
    </xf>
    <xf numFmtId="0" fontId="19" fillId="0" borderId="41" xfId="0" applyFont="1" applyBorder="1" applyAlignment="1">
      <alignment horizontal="center"/>
    </xf>
    <xf numFmtId="0" fontId="19" fillId="0" borderId="35" xfId="0" applyFont="1" applyBorder="1" applyAlignment="1">
      <alignment horizontal="center"/>
    </xf>
    <xf numFmtId="0" fontId="20" fillId="2" borderId="1" xfId="0" applyFont="1" applyFill="1" applyBorder="1" applyAlignment="1">
      <alignment horizontal="left" vertical="center" wrapText="1"/>
    </xf>
    <xf numFmtId="0" fontId="22" fillId="0" borderId="1" xfId="0" applyFont="1" applyBorder="1" applyAlignment="1">
      <alignment horizontal="justify" vertical="center" wrapText="1"/>
    </xf>
    <xf numFmtId="0" fontId="19" fillId="0" borderId="6" xfId="0" applyFont="1" applyBorder="1" applyAlignment="1">
      <alignment horizontal="center"/>
    </xf>
    <xf numFmtId="0" fontId="19" fillId="0" borderId="0" xfId="0" applyFont="1" applyAlignment="1">
      <alignment horizontal="center"/>
    </xf>
    <xf numFmtId="0" fontId="2" fillId="0" borderId="0" xfId="1" applyFont="1" applyAlignment="1">
      <alignment horizontal="center" vertical="center" wrapText="1"/>
    </xf>
    <xf numFmtId="0" fontId="37" fillId="2" borderId="1" xfId="0" applyFont="1" applyFill="1" applyBorder="1" applyAlignment="1">
      <alignment horizontal="center" vertical="center"/>
    </xf>
    <xf numFmtId="0" fontId="39" fillId="33" borderId="2" xfId="0" applyFont="1" applyFill="1" applyBorder="1" applyAlignment="1">
      <alignment horizontal="center" vertical="center" wrapText="1"/>
    </xf>
    <xf numFmtId="0" fontId="39" fillId="33" borderId="18" xfId="0" applyFont="1" applyFill="1" applyBorder="1" applyAlignment="1">
      <alignment horizontal="center" vertical="center" wrapText="1"/>
    </xf>
    <xf numFmtId="0" fontId="39" fillId="33" borderId="3" xfId="0" applyFont="1" applyFill="1" applyBorder="1" applyAlignment="1">
      <alignment horizontal="center" vertical="center" wrapText="1"/>
    </xf>
    <xf numFmtId="0" fontId="39" fillId="33" borderId="1" xfId="0" applyFont="1" applyFill="1" applyBorder="1" applyAlignment="1">
      <alignment horizontal="center" vertical="center" wrapText="1"/>
    </xf>
    <xf numFmtId="0" fontId="20" fillId="2" borderId="4"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20" fillId="2" borderId="19" xfId="0" applyFont="1" applyFill="1" applyBorder="1" applyAlignment="1">
      <alignment horizontal="left" vertical="center" wrapText="1"/>
    </xf>
    <xf numFmtId="0" fontId="20" fillId="2" borderId="0" xfId="0" applyFont="1" applyFill="1" applyAlignment="1">
      <alignment horizontal="left" vertical="center" wrapText="1"/>
    </xf>
    <xf numFmtId="0" fontId="20" fillId="2" borderId="5" xfId="0" applyFont="1" applyFill="1" applyBorder="1" applyAlignment="1">
      <alignment horizontal="left" vertical="center" wrapText="1"/>
    </xf>
    <xf numFmtId="0" fontId="20" fillId="2" borderId="41" xfId="0" applyFont="1" applyFill="1" applyBorder="1" applyAlignment="1">
      <alignment horizontal="left" vertical="center" wrapText="1"/>
    </xf>
    <xf numFmtId="0" fontId="20" fillId="2" borderId="42" xfId="0" applyFont="1" applyFill="1" applyBorder="1" applyAlignment="1">
      <alignment horizontal="left" vertical="center" wrapText="1"/>
    </xf>
    <xf numFmtId="0" fontId="20" fillId="2" borderId="35" xfId="0" applyFont="1" applyFill="1" applyBorder="1" applyAlignment="1">
      <alignment horizontal="left" vertical="center" wrapText="1"/>
    </xf>
    <xf numFmtId="0" fontId="37" fillId="2" borderId="1" xfId="0" applyFont="1" applyFill="1" applyBorder="1" applyAlignment="1">
      <alignment horizontal="center" vertical="center" wrapText="1"/>
    </xf>
    <xf numFmtId="0" fontId="35" fillId="0" borderId="1" xfId="0" applyFont="1" applyBorder="1" applyAlignment="1">
      <alignment horizontal="center"/>
    </xf>
    <xf numFmtId="0" fontId="24" fillId="17" borderId="1" xfId="0" applyFont="1" applyFill="1" applyBorder="1" applyAlignment="1">
      <alignment horizontal="center" vertical="center" wrapText="1"/>
    </xf>
    <xf numFmtId="0" fontId="46" fillId="0" borderId="4" xfId="0" applyFont="1" applyBorder="1" applyAlignment="1">
      <alignment horizontal="center"/>
    </xf>
    <xf numFmtId="0" fontId="46" fillId="0" borderId="6" xfId="0" applyFont="1" applyBorder="1" applyAlignment="1">
      <alignment horizontal="center"/>
    </xf>
    <xf numFmtId="0" fontId="46" fillId="0" borderId="19" xfId="0" applyFont="1" applyBorder="1" applyAlignment="1">
      <alignment horizontal="center"/>
    </xf>
    <xf numFmtId="0" fontId="46" fillId="0" borderId="0" xfId="0" applyFont="1" applyAlignment="1">
      <alignment horizontal="center"/>
    </xf>
    <xf numFmtId="0" fontId="47" fillId="0" borderId="1" xfId="0" applyFont="1" applyBorder="1" applyAlignment="1">
      <alignment horizontal="center" vertical="center" wrapText="1"/>
    </xf>
    <xf numFmtId="0" fontId="47" fillId="0" borderId="3" xfId="0" applyFont="1" applyBorder="1" applyAlignment="1">
      <alignment horizontal="center" vertical="center" wrapText="1"/>
    </xf>
    <xf numFmtId="0" fontId="9" fillId="2" borderId="1" xfId="0" applyFont="1" applyFill="1" applyBorder="1" applyAlignment="1">
      <alignment horizontal="center" vertical="center" wrapText="1"/>
    </xf>
    <xf numFmtId="0" fontId="67" fillId="0" borderId="32" xfId="9" applyFont="1" applyBorder="1" applyAlignment="1">
      <alignment horizontal="center" vertical="center" wrapText="1"/>
    </xf>
    <xf numFmtId="0" fontId="67" fillId="0" borderId="36" xfId="9" applyFont="1" applyBorder="1" applyAlignment="1">
      <alignment horizontal="center" vertical="center" wrapText="1"/>
    </xf>
    <xf numFmtId="0" fontId="67" fillId="0" borderId="1" xfId="9" applyFont="1" applyBorder="1" applyAlignment="1">
      <alignment horizontal="center" vertical="center" wrapText="1"/>
    </xf>
    <xf numFmtId="0" fontId="68" fillId="0" borderId="30" xfId="9" applyFont="1" applyBorder="1" applyAlignment="1">
      <alignment horizontal="center" vertical="center" wrapText="1"/>
    </xf>
    <xf numFmtId="0" fontId="68" fillId="0" borderId="36" xfId="9" applyFont="1" applyBorder="1" applyAlignment="1">
      <alignment horizontal="center" vertical="center" wrapText="1"/>
    </xf>
    <xf numFmtId="0" fontId="68" fillId="0" borderId="30" xfId="9" applyFont="1" applyBorder="1" applyAlignment="1">
      <alignment horizontal="center" vertical="center"/>
    </xf>
    <xf numFmtId="0" fontId="68" fillId="0" borderId="36" xfId="9" applyFont="1" applyBorder="1" applyAlignment="1">
      <alignment horizontal="center" vertical="center"/>
    </xf>
    <xf numFmtId="0" fontId="68" fillId="0" borderId="1" xfId="9" applyFont="1" applyBorder="1" applyAlignment="1">
      <alignment horizontal="left" vertical="center"/>
    </xf>
    <xf numFmtId="0" fontId="64" fillId="0" borderId="51" xfId="9" applyFont="1" applyBorder="1" applyAlignment="1">
      <alignment horizontal="left" vertical="top" wrapText="1"/>
    </xf>
    <xf numFmtId="0" fontId="64" fillId="0" borderId="52" xfId="9" applyFont="1" applyBorder="1" applyAlignment="1">
      <alignment horizontal="left" vertical="top" wrapText="1"/>
    </xf>
    <xf numFmtId="0" fontId="64" fillId="0" borderId="53" xfId="9" applyFont="1" applyBorder="1" applyAlignment="1">
      <alignment horizontal="left" vertical="top" wrapText="1"/>
    </xf>
    <xf numFmtId="0" fontId="57" fillId="0" borderId="37" xfId="9" applyFont="1" applyBorder="1" applyAlignment="1">
      <alignment horizontal="center" vertical="center" wrapText="1"/>
    </xf>
    <xf numFmtId="0" fontId="57" fillId="0" borderId="50" xfId="9" applyFont="1" applyBorder="1" applyAlignment="1">
      <alignment horizontal="center" vertical="center" wrapText="1"/>
    </xf>
    <xf numFmtId="0" fontId="57" fillId="0" borderId="36" xfId="9" applyFont="1" applyBorder="1" applyAlignment="1">
      <alignment horizontal="center" vertical="center" wrapText="1"/>
    </xf>
    <xf numFmtId="0" fontId="54" fillId="2" borderId="37" xfId="9" applyFont="1" applyFill="1" applyBorder="1" applyAlignment="1">
      <alignment horizontal="center" vertical="center"/>
    </xf>
    <xf numFmtId="0" fontId="54" fillId="2" borderId="50" xfId="9" applyFont="1" applyFill="1" applyBorder="1" applyAlignment="1">
      <alignment horizontal="center" vertical="center"/>
    </xf>
    <xf numFmtId="0" fontId="54" fillId="2" borderId="36" xfId="9" applyFont="1" applyFill="1" applyBorder="1" applyAlignment="1">
      <alignment horizontal="center" vertical="center"/>
    </xf>
    <xf numFmtId="0" fontId="56" fillId="2" borderId="1" xfId="9" applyFont="1" applyFill="1" applyBorder="1" applyAlignment="1">
      <alignment horizontal="center" vertical="center" wrapText="1"/>
    </xf>
    <xf numFmtId="0" fontId="59" fillId="0" borderId="1" xfId="9" applyFont="1" applyBorder="1" applyAlignment="1">
      <alignment horizontal="center" vertical="center" wrapText="1"/>
    </xf>
    <xf numFmtId="0" fontId="59" fillId="0" borderId="30" xfId="9" applyFont="1" applyBorder="1" applyAlignment="1">
      <alignment horizontal="center" vertical="center" wrapText="1"/>
    </xf>
    <xf numFmtId="0" fontId="59" fillId="0" borderId="50" xfId="9" applyFont="1" applyBorder="1" applyAlignment="1">
      <alignment horizontal="center" vertical="center" wrapText="1"/>
    </xf>
    <xf numFmtId="0" fontId="59" fillId="0" borderId="36" xfId="9" applyFont="1" applyBorder="1" applyAlignment="1">
      <alignment horizontal="center" vertical="center" wrapText="1"/>
    </xf>
    <xf numFmtId="0" fontId="60" fillId="0" borderId="2" xfId="9" applyFont="1" applyBorder="1" applyAlignment="1">
      <alignment horizontal="center" vertical="top" wrapText="1"/>
    </xf>
    <xf numFmtId="0" fontId="60" fillId="0" borderId="3" xfId="9" applyFont="1" applyBorder="1" applyAlignment="1">
      <alignment horizontal="center" vertical="top" wrapText="1"/>
    </xf>
    <xf numFmtId="0" fontId="65" fillId="35" borderId="1" xfId="9" applyFont="1" applyFill="1" applyBorder="1" applyAlignment="1">
      <alignment horizontal="center" vertical="top" wrapText="1"/>
    </xf>
    <xf numFmtId="0" fontId="55" fillId="0" borderId="2" xfId="9" applyFont="1" applyBorder="1" applyAlignment="1">
      <alignment horizontal="center" vertical="center" wrapText="1"/>
    </xf>
    <xf numFmtId="0" fontId="55" fillId="0" borderId="3" xfId="9" applyFont="1" applyBorder="1" applyAlignment="1">
      <alignment horizontal="center" vertical="center" wrapText="1"/>
    </xf>
    <xf numFmtId="0" fontId="65" fillId="0" borderId="2" xfId="9" applyFont="1" applyBorder="1" applyAlignment="1">
      <alignment horizontal="center" vertical="center" wrapText="1"/>
    </xf>
    <xf numFmtId="0" fontId="65" fillId="0" borderId="18" xfId="9" applyFont="1" applyBorder="1" applyAlignment="1">
      <alignment horizontal="center" vertical="center" wrapText="1"/>
    </xf>
    <xf numFmtId="0" fontId="65" fillId="0" borderId="3" xfId="9" applyFont="1" applyBorder="1" applyAlignment="1">
      <alignment horizontal="center" vertical="center" wrapText="1"/>
    </xf>
    <xf numFmtId="0" fontId="65" fillId="0" borderId="2" xfId="9" applyFont="1" applyBorder="1" applyAlignment="1">
      <alignment horizontal="center" vertical="top" wrapText="1"/>
    </xf>
    <xf numFmtId="0" fontId="65" fillId="0" borderId="18" xfId="9" applyFont="1" applyBorder="1" applyAlignment="1">
      <alignment horizontal="center" vertical="top" wrapText="1"/>
    </xf>
    <xf numFmtId="0" fontId="65" fillId="0" borderId="3" xfId="9" applyFont="1" applyBorder="1" applyAlignment="1">
      <alignment horizontal="center" vertical="top" wrapText="1"/>
    </xf>
    <xf numFmtId="0" fontId="65" fillId="35" borderId="2" xfId="9" applyFont="1" applyFill="1" applyBorder="1" applyAlignment="1">
      <alignment horizontal="center" vertical="top" wrapText="1"/>
    </xf>
    <xf numFmtId="0" fontId="65" fillId="35" borderId="18" xfId="9" applyFont="1" applyFill="1" applyBorder="1" applyAlignment="1">
      <alignment horizontal="center" vertical="top" wrapText="1"/>
    </xf>
    <xf numFmtId="0" fontId="65" fillId="35" borderId="3" xfId="9" applyFont="1" applyFill="1" applyBorder="1" applyAlignment="1">
      <alignment horizontal="center" vertical="top" wrapText="1"/>
    </xf>
    <xf numFmtId="0" fontId="66" fillId="36" borderId="1" xfId="9" applyFont="1" applyFill="1" applyBorder="1" applyAlignment="1">
      <alignment horizontal="center" vertical="center"/>
    </xf>
    <xf numFmtId="0" fontId="66" fillId="36" borderId="3" xfId="9" applyFont="1" applyFill="1" applyBorder="1" applyAlignment="1">
      <alignment horizontal="center" vertical="center"/>
    </xf>
    <xf numFmtId="0" fontId="52" fillId="37" borderId="32" xfId="9" applyFont="1" applyFill="1" applyBorder="1" applyAlignment="1">
      <alignment horizontal="center" vertical="center" wrapText="1"/>
    </xf>
    <xf numFmtId="0" fontId="52" fillId="37" borderId="36" xfId="9" applyFont="1" applyFill="1" applyBorder="1" applyAlignment="1">
      <alignment horizontal="center" vertical="center" wrapText="1"/>
    </xf>
    <xf numFmtId="0" fontId="52" fillId="37" borderId="1" xfId="9" applyFont="1" applyFill="1" applyBorder="1" applyAlignment="1">
      <alignment horizontal="center" vertical="center" wrapText="1"/>
    </xf>
    <xf numFmtId="0" fontId="55" fillId="37" borderId="47" xfId="9" applyFont="1" applyFill="1" applyBorder="1" applyAlignment="1">
      <alignment horizontal="center" vertical="center"/>
    </xf>
    <xf numFmtId="0" fontId="55" fillId="0" borderId="1" xfId="9" applyFont="1" applyBorder="1" applyAlignment="1">
      <alignment horizontal="center" vertical="center"/>
    </xf>
    <xf numFmtId="0" fontId="52" fillId="37" borderId="30" xfId="9" applyFont="1" applyFill="1" applyBorder="1" applyAlignment="1">
      <alignment horizontal="center" vertical="center" wrapText="1"/>
    </xf>
    <xf numFmtId="0" fontId="52" fillId="37" borderId="50" xfId="9" applyFont="1" applyFill="1" applyBorder="1" applyAlignment="1">
      <alignment horizontal="center" vertical="center" wrapText="1"/>
    </xf>
    <xf numFmtId="9" fontId="52" fillId="38" borderId="1" xfId="10" applyFont="1" applyFill="1" applyBorder="1" applyAlignment="1">
      <alignment horizontal="center" vertical="center"/>
    </xf>
    <xf numFmtId="0" fontId="60" fillId="0" borderId="18" xfId="9" applyFont="1" applyBorder="1" applyAlignment="1">
      <alignment horizontal="center" vertical="top" wrapText="1"/>
    </xf>
    <xf numFmtId="0" fontId="55" fillId="0" borderId="18" xfId="9" applyFont="1" applyBorder="1" applyAlignment="1">
      <alignment horizontal="center" vertical="center" wrapText="1"/>
    </xf>
    <xf numFmtId="0" fontId="52" fillId="0" borderId="30" xfId="9" applyFont="1" applyBorder="1" applyAlignment="1">
      <alignment horizontal="center" vertical="center" wrapText="1"/>
    </xf>
    <xf numFmtId="0" fontId="52" fillId="0" borderId="50" xfId="9" applyFont="1" applyBorder="1" applyAlignment="1">
      <alignment horizontal="center" vertical="center" wrapText="1"/>
    </xf>
    <xf numFmtId="0" fontId="52" fillId="0" borderId="36" xfId="9" applyFont="1" applyBorder="1" applyAlignment="1">
      <alignment horizontal="center" vertical="center" wrapText="1"/>
    </xf>
    <xf numFmtId="0" fontId="68" fillId="0" borderId="1" xfId="9" applyFont="1" applyBorder="1" applyAlignment="1">
      <alignment horizontal="left" vertical="center" wrapText="1"/>
    </xf>
    <xf numFmtId="0" fontId="66" fillId="40" borderId="32" xfId="9" applyFont="1" applyFill="1" applyBorder="1" applyAlignment="1">
      <alignment horizontal="center" vertical="center" wrapText="1"/>
    </xf>
    <xf numFmtId="0" fontId="66" fillId="40" borderId="1" xfId="9" applyFont="1" applyFill="1" applyBorder="1" applyAlignment="1">
      <alignment horizontal="center" vertical="center" wrapText="1"/>
    </xf>
    <xf numFmtId="0" fontId="66" fillId="40" borderId="47" xfId="9" applyFont="1" applyFill="1" applyBorder="1" applyAlignment="1">
      <alignment horizontal="center" vertical="center" wrapText="1"/>
    </xf>
    <xf numFmtId="0" fontId="61" fillId="41" borderId="1" xfId="9" applyFont="1" applyFill="1" applyBorder="1" applyAlignment="1">
      <alignment horizontal="center" vertical="center" wrapText="1"/>
    </xf>
    <xf numFmtId="0" fontId="61" fillId="41" borderId="1" xfId="9" applyFont="1" applyFill="1" applyBorder="1" applyAlignment="1">
      <alignment horizontal="center" vertical="center"/>
    </xf>
    <xf numFmtId="0" fontId="61" fillId="41" borderId="2" xfId="9" applyFont="1" applyFill="1" applyBorder="1" applyAlignment="1">
      <alignment horizontal="center" vertical="center" wrapText="1"/>
    </xf>
    <xf numFmtId="0" fontId="61" fillId="41" borderId="18" xfId="9" applyFont="1" applyFill="1" applyBorder="1" applyAlignment="1">
      <alignment horizontal="center" vertical="center" wrapText="1"/>
    </xf>
    <xf numFmtId="0" fontId="61" fillId="41" borderId="3" xfId="9" applyFont="1" applyFill="1" applyBorder="1" applyAlignment="1">
      <alignment horizontal="center" vertical="center" wrapText="1"/>
    </xf>
    <xf numFmtId="0" fontId="61" fillId="34" borderId="1" xfId="9" applyFont="1" applyFill="1" applyBorder="1" applyAlignment="1">
      <alignment horizontal="center" vertical="center"/>
    </xf>
    <xf numFmtId="0" fontId="61" fillId="0" borderId="1" xfId="9" applyFont="1" applyBorder="1" applyAlignment="1">
      <alignment horizontal="center" vertical="center"/>
    </xf>
    <xf numFmtId="0" fontId="52" fillId="0" borderId="50" xfId="9" applyFont="1" applyBorder="1" applyAlignment="1">
      <alignment horizontal="center" vertical="center"/>
    </xf>
    <xf numFmtId="0" fontId="52" fillId="0" borderId="36" xfId="9" applyFont="1" applyBorder="1" applyAlignment="1">
      <alignment horizontal="center" vertical="center"/>
    </xf>
    <xf numFmtId="0" fontId="52" fillId="0" borderId="1" xfId="9" applyFont="1" applyBorder="1" applyAlignment="1">
      <alignment horizontal="center" vertical="center"/>
    </xf>
    <xf numFmtId="0" fontId="66" fillId="36" borderId="45" xfId="9" applyFont="1" applyFill="1" applyBorder="1" applyAlignment="1">
      <alignment horizontal="center" vertical="center"/>
    </xf>
    <xf numFmtId="0" fontId="66" fillId="36" borderId="35" xfId="9" applyFont="1" applyFill="1" applyBorder="1" applyAlignment="1">
      <alignment horizontal="center" vertical="center"/>
    </xf>
    <xf numFmtId="0" fontId="66" fillId="36" borderId="46" xfId="9" applyFont="1" applyFill="1" applyBorder="1" applyAlignment="1">
      <alignment horizontal="center" vertical="center"/>
    </xf>
    <xf numFmtId="0" fontId="62" fillId="0" borderId="2" xfId="9" applyFont="1" applyBorder="1" applyAlignment="1">
      <alignment horizontal="center" vertical="center" wrapText="1"/>
    </xf>
    <xf numFmtId="0" fontId="62" fillId="0" borderId="18" xfId="9" applyFont="1" applyBorder="1" applyAlignment="1">
      <alignment horizontal="center" vertical="center" wrapText="1"/>
    </xf>
    <xf numFmtId="0" fontId="55" fillId="0" borderId="1" xfId="9" applyFont="1" applyBorder="1" applyAlignment="1">
      <alignment horizontal="center" vertical="center" wrapText="1"/>
    </xf>
    <xf numFmtId="0" fontId="52" fillId="0" borderId="43" xfId="9" applyFont="1" applyBorder="1" applyAlignment="1">
      <alignment horizontal="center" vertical="center"/>
    </xf>
    <xf numFmtId="0" fontId="53" fillId="0" borderId="26" xfId="9" applyFont="1" applyBorder="1" applyAlignment="1">
      <alignment horizontal="center" vertical="center" wrapText="1"/>
    </xf>
    <xf numFmtId="0" fontId="56" fillId="2" borderId="37" xfId="9" applyFont="1" applyFill="1" applyBorder="1" applyAlignment="1">
      <alignment horizontal="center" vertical="center" wrapText="1"/>
    </xf>
    <xf numFmtId="0" fontId="56" fillId="2" borderId="30" xfId="9" applyFont="1" applyFill="1" applyBorder="1" applyAlignment="1">
      <alignment horizontal="center" vertical="center" wrapText="1"/>
    </xf>
    <xf numFmtId="0" fontId="9" fillId="2" borderId="39" xfId="9" applyFont="1" applyFill="1" applyBorder="1" applyAlignment="1">
      <alignment horizontal="center" vertical="center" wrapText="1"/>
    </xf>
    <xf numFmtId="0" fontId="9" fillId="2" borderId="15" xfId="9" applyFont="1" applyFill="1" applyBorder="1" applyAlignment="1">
      <alignment horizontal="center" vertical="center" wrapText="1"/>
    </xf>
    <xf numFmtId="0" fontId="9" fillId="2" borderId="19" xfId="9" applyFont="1" applyFill="1" applyBorder="1" applyAlignment="1">
      <alignment horizontal="center" vertical="center" wrapText="1"/>
    </xf>
    <xf numFmtId="0" fontId="9" fillId="2" borderId="0" xfId="9" applyFont="1" applyFill="1" applyAlignment="1">
      <alignment horizontal="center" vertical="center" wrapText="1"/>
    </xf>
    <xf numFmtId="0" fontId="9" fillId="2" borderId="41" xfId="9" applyFont="1" applyFill="1" applyBorder="1" applyAlignment="1">
      <alignment horizontal="center" vertical="center" wrapText="1"/>
    </xf>
    <xf numFmtId="0" fontId="9" fillId="2" borderId="42" xfId="9" applyFont="1" applyFill="1" applyBorder="1" applyAlignment="1">
      <alignment horizontal="center" vertical="center" wrapText="1"/>
    </xf>
    <xf numFmtId="0" fontId="57" fillId="0" borderId="37" xfId="9" applyFont="1" applyBorder="1" applyAlignment="1" applyProtection="1">
      <alignment horizontal="center" vertical="center" wrapText="1"/>
      <protection locked="0"/>
    </xf>
    <xf numFmtId="9" fontId="58" fillId="0" borderId="30" xfId="10" applyFont="1" applyFill="1" applyBorder="1" applyAlignment="1">
      <alignment horizontal="center" vertical="center" wrapText="1"/>
    </xf>
    <xf numFmtId="0" fontId="0" fillId="0" borderId="1" xfId="0" applyBorder="1" applyAlignment="1">
      <alignment horizontal="center"/>
    </xf>
    <xf numFmtId="0" fontId="69" fillId="2" borderId="1" xfId="0" applyFont="1" applyFill="1" applyBorder="1" applyAlignment="1">
      <alignment horizontal="left" vertical="center" wrapText="1"/>
    </xf>
    <xf numFmtId="0" fontId="71" fillId="17" borderId="1" xfId="0" applyFont="1" applyFill="1" applyBorder="1" applyAlignment="1">
      <alignment horizontal="center" vertical="center" wrapText="1"/>
    </xf>
    <xf numFmtId="0" fontId="2" fillId="2" borderId="18" xfId="1" applyFont="1" applyFill="1" applyBorder="1" applyAlignment="1">
      <alignment horizontal="center" vertical="center" wrapText="1"/>
    </xf>
    <xf numFmtId="0" fontId="72" fillId="0" borderId="1" xfId="0" applyFont="1" applyBorder="1" applyAlignment="1">
      <alignment horizontal="center" vertical="center" wrapText="1"/>
    </xf>
    <xf numFmtId="0" fontId="9" fillId="2" borderId="1" xfId="0" applyFont="1" applyFill="1" applyBorder="1" applyAlignment="1">
      <alignment horizontal="left" vertical="center" wrapText="1"/>
    </xf>
    <xf numFmtId="0" fontId="7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76" fillId="0" borderId="19" xfId="0" applyFont="1" applyBorder="1" applyAlignment="1">
      <alignment horizontal="center" vertical="center" wrapText="1"/>
    </xf>
    <xf numFmtId="0" fontId="79" fillId="0" borderId="54" xfId="0" applyFont="1" applyBorder="1" applyAlignment="1">
      <alignment horizontal="center" vertical="center" wrapText="1"/>
    </xf>
    <xf numFmtId="0" fontId="79" fillId="0" borderId="55" xfId="0" applyFont="1" applyBorder="1" applyAlignment="1">
      <alignment horizontal="center" vertical="center" wrapText="1"/>
    </xf>
    <xf numFmtId="0" fontId="79" fillId="0" borderId="56" xfId="0" applyFont="1" applyBorder="1" applyAlignment="1">
      <alignment horizontal="center" vertical="center" wrapText="1"/>
    </xf>
    <xf numFmtId="0" fontId="79" fillId="0" borderId="57" xfId="0" applyFont="1" applyBorder="1" applyAlignment="1">
      <alignment horizontal="center" vertical="center" wrapText="1"/>
    </xf>
    <xf numFmtId="0" fontId="79" fillId="0" borderId="58" xfId="0" applyFont="1" applyBorder="1" applyAlignment="1">
      <alignment horizontal="center" vertical="center" wrapText="1"/>
    </xf>
    <xf numFmtId="0" fontId="19" fillId="0" borderId="0" xfId="0" applyFont="1" applyAlignment="1">
      <alignment horizontal="left" vertical="center" wrapText="1" indent="3"/>
    </xf>
    <xf numFmtId="0" fontId="84" fillId="35" borderId="0" xfId="0" applyFont="1" applyFill="1" applyAlignment="1">
      <alignment horizontal="center" vertical="center" wrapText="1"/>
    </xf>
    <xf numFmtId="0" fontId="85" fillId="0" borderId="0" xfId="0" applyFont="1" applyAlignment="1">
      <alignment horizontal="left" vertical="center" wrapText="1" indent="4"/>
    </xf>
    <xf numFmtId="0" fontId="85" fillId="0" borderId="0" xfId="0" applyFont="1" applyAlignment="1">
      <alignment horizontal="left" vertical="center" wrapText="1" indent="3"/>
    </xf>
  </cellXfs>
  <cellStyles count="12">
    <cellStyle name="HeaderStyle" xfId="6" xr:uid="{22246D80-B8CD-4EE5-B25B-128159425884}"/>
    <cellStyle name="Hipervínculo" xfId="4" builtinId="8"/>
    <cellStyle name="Millares 5" xfId="8" xr:uid="{AC15DEB4-537E-4E46-AAD9-BF4A2DC94437}"/>
    <cellStyle name="Moneda [0]" xfId="11" builtinId="7"/>
    <cellStyle name="Moneda 5" xfId="7" xr:uid="{FB34113C-0D9F-40A4-8DBF-1623E22AF948}"/>
    <cellStyle name="Normal" xfId="0" builtinId="0"/>
    <cellStyle name="Normal 2" xfId="9" xr:uid="{5913B76D-DC89-4009-9AE8-65FE1C51033D}"/>
    <cellStyle name="Normal 6" xfId="5" xr:uid="{25248B44-8144-4336-8252-1EE45075222C}"/>
    <cellStyle name="Normal 98" xfId="1" xr:uid="{D99F4910-69C8-4B08-9051-DCBE92E11275}"/>
    <cellStyle name="Percent 2" xfId="10" xr:uid="{DF371BC5-B05D-4516-970E-A8581E606756}"/>
    <cellStyle name="Porcentaje" xfId="2" builtinId="5"/>
    <cellStyle name="Porcentaje 4" xfId="3" xr:uid="{489A50E5-9D32-4D72-96B3-7CC3FBA35B77}"/>
  </cellStyles>
  <dxfs count="372">
    <dxf>
      <fill>
        <patternFill>
          <bgColor theme="0" tint="-0.24994659260841701"/>
        </patternFill>
      </fill>
    </dxf>
    <dxf>
      <fill>
        <patternFill>
          <bgColor rgb="FF4CF735"/>
        </patternFill>
      </fill>
    </dxf>
    <dxf>
      <fill>
        <patternFill>
          <bgColor rgb="FFFFFF00"/>
        </patternFill>
      </fill>
    </dxf>
    <dxf>
      <fill>
        <patternFill>
          <bgColor rgb="FFFF0000"/>
        </patternFill>
      </fill>
    </dxf>
    <dxf>
      <fill>
        <patternFill>
          <bgColor theme="0" tint="-0.24994659260841701"/>
        </patternFill>
      </fill>
    </dxf>
    <dxf>
      <fill>
        <patternFill>
          <bgColor rgb="FF4CF735"/>
        </patternFill>
      </fill>
    </dxf>
    <dxf>
      <fill>
        <patternFill>
          <bgColor rgb="FFFFFF00"/>
        </patternFill>
      </fill>
    </dxf>
    <dxf>
      <fill>
        <patternFill>
          <bgColor rgb="FFFF0000"/>
        </patternFill>
      </fill>
    </dxf>
    <dxf>
      <fill>
        <patternFill>
          <bgColor theme="0" tint="-0.24994659260841701"/>
        </patternFill>
      </fill>
    </dxf>
    <dxf>
      <fill>
        <patternFill>
          <bgColor rgb="FF4CF735"/>
        </patternFill>
      </fill>
    </dxf>
    <dxf>
      <fill>
        <patternFill>
          <bgColor rgb="FFFFFF00"/>
        </patternFill>
      </fill>
    </dxf>
    <dxf>
      <fill>
        <patternFill>
          <bgColor rgb="FFFF0000"/>
        </patternFill>
      </fill>
    </dxf>
    <dxf>
      <fill>
        <patternFill>
          <bgColor theme="0" tint="-0.24994659260841701"/>
        </patternFill>
      </fill>
    </dxf>
    <dxf>
      <fill>
        <patternFill>
          <bgColor rgb="FF4CF735"/>
        </patternFill>
      </fill>
    </dxf>
    <dxf>
      <fill>
        <patternFill>
          <bgColor rgb="FFFFFF00"/>
        </patternFill>
      </fill>
    </dxf>
    <dxf>
      <fill>
        <patternFill>
          <bgColor rgb="FFFF0000"/>
        </patternFill>
      </fill>
    </dxf>
    <dxf>
      <fill>
        <patternFill>
          <bgColor theme="0" tint="-0.24994659260841701"/>
        </patternFill>
      </fill>
    </dxf>
    <dxf>
      <fill>
        <patternFill>
          <bgColor rgb="FF4CF735"/>
        </patternFill>
      </fill>
    </dxf>
    <dxf>
      <fill>
        <patternFill>
          <bgColor rgb="FFFFFF00"/>
        </patternFill>
      </fill>
    </dxf>
    <dxf>
      <fill>
        <patternFill>
          <bgColor rgb="FFFF0000"/>
        </patternFill>
      </fill>
    </dxf>
    <dxf>
      <fill>
        <patternFill>
          <bgColor theme="0" tint="-0.24994659260841701"/>
        </patternFill>
      </fill>
    </dxf>
    <dxf>
      <fill>
        <patternFill>
          <bgColor rgb="FF4CF735"/>
        </patternFill>
      </fill>
    </dxf>
    <dxf>
      <fill>
        <patternFill>
          <bgColor rgb="FFFFFF00"/>
        </patternFill>
      </fill>
    </dxf>
    <dxf>
      <fill>
        <patternFill>
          <bgColor rgb="FFFF0000"/>
        </patternFill>
      </fill>
    </dxf>
    <dxf>
      <fill>
        <patternFill>
          <bgColor theme="0" tint="-0.24994659260841701"/>
        </patternFill>
      </fill>
    </dxf>
    <dxf>
      <fill>
        <patternFill>
          <bgColor rgb="FF4CF735"/>
        </patternFill>
      </fill>
    </dxf>
    <dxf>
      <fill>
        <patternFill>
          <bgColor rgb="FFFFFF00"/>
        </patternFill>
      </fill>
    </dxf>
    <dxf>
      <fill>
        <patternFill>
          <bgColor rgb="FFFF0000"/>
        </patternFill>
      </fill>
    </dxf>
    <dxf>
      <fill>
        <patternFill>
          <bgColor theme="0" tint="-0.24994659260841701"/>
        </patternFill>
      </fill>
    </dxf>
    <dxf>
      <fill>
        <patternFill>
          <bgColor rgb="FF4CF735"/>
        </patternFill>
      </fill>
    </dxf>
    <dxf>
      <fill>
        <patternFill>
          <bgColor rgb="FFFFFF00"/>
        </patternFill>
      </fill>
    </dxf>
    <dxf>
      <fill>
        <patternFill>
          <bgColor rgb="FFFF0000"/>
        </patternFill>
      </fill>
    </dxf>
    <dxf>
      <fill>
        <patternFill>
          <bgColor theme="0" tint="-0.24994659260841701"/>
        </patternFill>
      </fill>
    </dxf>
    <dxf>
      <fill>
        <patternFill>
          <bgColor rgb="FF4CF735"/>
        </patternFill>
      </fill>
    </dxf>
    <dxf>
      <fill>
        <patternFill>
          <bgColor rgb="FFFFFF00"/>
        </patternFill>
      </fill>
    </dxf>
    <dxf>
      <fill>
        <patternFill>
          <bgColor rgb="FFFF0000"/>
        </patternFill>
      </fill>
    </dxf>
    <dxf>
      <fill>
        <patternFill>
          <bgColor theme="0" tint="-0.24994659260841701"/>
        </patternFill>
      </fill>
    </dxf>
    <dxf>
      <fill>
        <patternFill>
          <bgColor rgb="FF4CF735"/>
        </patternFill>
      </fill>
    </dxf>
    <dxf>
      <fill>
        <patternFill>
          <bgColor rgb="FFFFFF00"/>
        </patternFill>
      </fill>
    </dxf>
    <dxf>
      <fill>
        <patternFill>
          <bgColor rgb="FFFF0000"/>
        </patternFill>
      </fill>
    </dxf>
    <dxf>
      <fill>
        <patternFill>
          <bgColor theme="0" tint="-0.24994659260841701"/>
        </patternFill>
      </fill>
    </dxf>
    <dxf>
      <fill>
        <patternFill>
          <bgColor rgb="FF4CF735"/>
        </patternFill>
      </fill>
    </dxf>
    <dxf>
      <fill>
        <patternFill>
          <bgColor rgb="FFFFFF00"/>
        </patternFill>
      </fill>
    </dxf>
    <dxf>
      <fill>
        <patternFill>
          <bgColor rgb="FFFF0000"/>
        </patternFill>
      </fill>
    </dxf>
    <dxf>
      <fill>
        <patternFill>
          <bgColor theme="0" tint="-0.24994659260841701"/>
        </patternFill>
      </fill>
    </dxf>
    <dxf>
      <fill>
        <patternFill>
          <bgColor rgb="FF4CF735"/>
        </patternFill>
      </fill>
    </dxf>
    <dxf>
      <fill>
        <patternFill>
          <bgColor rgb="FFFFFF00"/>
        </patternFill>
      </fill>
    </dxf>
    <dxf>
      <fill>
        <patternFill>
          <bgColor rgb="FFFF0000"/>
        </patternFill>
      </fill>
    </dxf>
    <dxf>
      <fill>
        <patternFill>
          <bgColor theme="0" tint="-0.24994659260841701"/>
        </patternFill>
      </fill>
    </dxf>
    <dxf>
      <fill>
        <patternFill>
          <bgColor rgb="FF4CF735"/>
        </patternFill>
      </fill>
    </dxf>
    <dxf>
      <fill>
        <patternFill>
          <bgColor rgb="FFFFFF00"/>
        </patternFill>
      </fill>
    </dxf>
    <dxf>
      <fill>
        <patternFill>
          <bgColor rgb="FFFF0000"/>
        </patternFill>
      </fill>
    </dxf>
    <dxf>
      <fill>
        <patternFill>
          <bgColor theme="0" tint="-0.24994659260841701"/>
        </patternFill>
      </fill>
    </dxf>
    <dxf>
      <fill>
        <patternFill>
          <bgColor rgb="FF4CF735"/>
        </patternFill>
      </fill>
    </dxf>
    <dxf>
      <fill>
        <patternFill>
          <bgColor rgb="FFFFFF00"/>
        </patternFill>
      </fill>
    </dxf>
    <dxf>
      <fill>
        <patternFill>
          <bgColor rgb="FFFF0000"/>
        </patternFill>
      </fill>
    </dxf>
    <dxf>
      <fill>
        <patternFill>
          <bgColor theme="0" tint="-0.24994659260841701"/>
        </patternFill>
      </fill>
    </dxf>
    <dxf>
      <fill>
        <patternFill>
          <bgColor rgb="FF4CF735"/>
        </patternFill>
      </fill>
    </dxf>
    <dxf>
      <fill>
        <patternFill>
          <bgColor rgb="FFFFFF00"/>
        </patternFill>
      </fill>
    </dxf>
    <dxf>
      <fill>
        <patternFill>
          <bgColor rgb="FFFF0000"/>
        </patternFill>
      </fill>
    </dxf>
    <dxf>
      <fill>
        <patternFill>
          <bgColor theme="0" tint="-0.24994659260841701"/>
        </patternFill>
      </fill>
    </dxf>
    <dxf>
      <fill>
        <patternFill>
          <bgColor rgb="FF4CF735"/>
        </patternFill>
      </fill>
    </dxf>
    <dxf>
      <fill>
        <patternFill>
          <bgColor rgb="FFFFFF00"/>
        </patternFill>
      </fill>
    </dxf>
    <dxf>
      <fill>
        <patternFill>
          <bgColor rgb="FFFF0000"/>
        </patternFill>
      </fill>
    </dxf>
    <dxf>
      <fill>
        <patternFill>
          <bgColor theme="0" tint="-0.24994659260841701"/>
        </patternFill>
      </fill>
    </dxf>
    <dxf>
      <fill>
        <patternFill>
          <bgColor rgb="FF4CF735"/>
        </patternFill>
      </fill>
    </dxf>
    <dxf>
      <fill>
        <patternFill>
          <bgColor rgb="FFFFFF00"/>
        </patternFill>
      </fill>
    </dxf>
    <dxf>
      <fill>
        <patternFill>
          <bgColor rgb="FFFF0000"/>
        </patternFill>
      </fill>
    </dxf>
    <dxf>
      <fill>
        <patternFill>
          <bgColor theme="0" tint="-0.24994659260841701"/>
        </patternFill>
      </fill>
    </dxf>
    <dxf>
      <fill>
        <patternFill>
          <bgColor rgb="FF4CF735"/>
        </patternFill>
      </fill>
    </dxf>
    <dxf>
      <fill>
        <patternFill>
          <bgColor rgb="FFFFFF00"/>
        </patternFill>
      </fill>
    </dxf>
    <dxf>
      <fill>
        <patternFill>
          <bgColor rgb="FFFF0000"/>
        </patternFill>
      </fill>
    </dxf>
    <dxf>
      <fill>
        <patternFill>
          <bgColor theme="0" tint="-0.24994659260841701"/>
        </patternFill>
      </fill>
    </dxf>
    <dxf>
      <fill>
        <patternFill>
          <bgColor rgb="FF4CF735"/>
        </patternFill>
      </fill>
    </dxf>
    <dxf>
      <fill>
        <patternFill>
          <bgColor rgb="FFFFFF00"/>
        </patternFill>
      </fill>
    </dxf>
    <dxf>
      <fill>
        <patternFill>
          <bgColor rgb="FFFF0000"/>
        </patternFill>
      </fill>
    </dxf>
    <dxf>
      <fill>
        <patternFill>
          <bgColor theme="0" tint="-0.24994659260841701"/>
        </patternFill>
      </fill>
    </dxf>
    <dxf>
      <fill>
        <patternFill>
          <bgColor rgb="FF4CF735"/>
        </patternFill>
      </fill>
    </dxf>
    <dxf>
      <fill>
        <patternFill>
          <bgColor rgb="FFFFFF00"/>
        </patternFill>
      </fill>
    </dxf>
    <dxf>
      <fill>
        <patternFill>
          <bgColor rgb="FFFF0000"/>
        </patternFill>
      </fill>
    </dxf>
    <dxf>
      <fill>
        <patternFill>
          <bgColor theme="0" tint="-0.24994659260841701"/>
        </patternFill>
      </fill>
    </dxf>
    <dxf>
      <fill>
        <patternFill>
          <bgColor rgb="FF4CF735"/>
        </patternFill>
      </fill>
    </dxf>
    <dxf>
      <fill>
        <patternFill>
          <bgColor rgb="FFFFFF00"/>
        </patternFill>
      </fill>
    </dxf>
    <dxf>
      <fill>
        <patternFill>
          <bgColor rgb="FFFF0000"/>
        </patternFill>
      </fill>
    </dxf>
    <dxf>
      <fill>
        <patternFill>
          <bgColor theme="0" tint="-0.24994659260841701"/>
        </patternFill>
      </fill>
    </dxf>
    <dxf>
      <fill>
        <patternFill>
          <bgColor rgb="FF4CF735"/>
        </patternFill>
      </fill>
    </dxf>
    <dxf>
      <fill>
        <patternFill>
          <bgColor rgb="FFFFFF00"/>
        </patternFill>
      </fill>
    </dxf>
    <dxf>
      <fill>
        <patternFill>
          <bgColor rgb="FFFF0000"/>
        </patternFill>
      </fill>
    </dxf>
    <dxf>
      <fill>
        <patternFill>
          <bgColor theme="0" tint="-0.24994659260841701"/>
        </patternFill>
      </fill>
    </dxf>
    <dxf>
      <fill>
        <patternFill>
          <bgColor rgb="FF4CF735"/>
        </patternFill>
      </fill>
    </dxf>
    <dxf>
      <fill>
        <patternFill>
          <bgColor rgb="FFFFFF00"/>
        </patternFill>
      </fill>
    </dxf>
    <dxf>
      <fill>
        <patternFill>
          <bgColor rgb="FFFF0000"/>
        </patternFill>
      </fill>
    </dxf>
    <dxf>
      <fill>
        <patternFill>
          <bgColor theme="0" tint="-0.24994659260841701"/>
        </patternFill>
      </fill>
    </dxf>
    <dxf>
      <fill>
        <patternFill>
          <bgColor rgb="FF4CF735"/>
        </patternFill>
      </fill>
    </dxf>
    <dxf>
      <fill>
        <patternFill>
          <bgColor rgb="FFFFFF00"/>
        </patternFill>
      </fill>
    </dxf>
    <dxf>
      <fill>
        <patternFill>
          <bgColor rgb="FFFF0000"/>
        </patternFill>
      </fill>
    </dxf>
    <dxf>
      <fill>
        <patternFill>
          <bgColor theme="0" tint="-0.24994659260841701"/>
        </patternFill>
      </fill>
    </dxf>
    <dxf>
      <fill>
        <patternFill>
          <bgColor rgb="FF4CF735"/>
        </patternFill>
      </fill>
    </dxf>
    <dxf>
      <fill>
        <patternFill>
          <bgColor rgb="FFFFFF00"/>
        </patternFill>
      </fill>
    </dxf>
    <dxf>
      <fill>
        <patternFill>
          <bgColor rgb="FFFF0000"/>
        </patternFill>
      </fill>
    </dxf>
    <dxf>
      <fill>
        <patternFill>
          <bgColor theme="0" tint="-0.24994659260841701"/>
        </patternFill>
      </fill>
    </dxf>
    <dxf>
      <fill>
        <patternFill>
          <bgColor rgb="FF4CF735"/>
        </patternFill>
      </fill>
    </dxf>
    <dxf>
      <fill>
        <patternFill>
          <bgColor rgb="FFFFFF00"/>
        </patternFill>
      </fill>
    </dxf>
    <dxf>
      <fill>
        <patternFill>
          <bgColor rgb="FFFF0000"/>
        </patternFill>
      </fill>
    </dxf>
    <dxf>
      <fill>
        <patternFill>
          <bgColor theme="0" tint="-0.24994659260841701"/>
        </patternFill>
      </fill>
    </dxf>
    <dxf>
      <fill>
        <patternFill>
          <bgColor rgb="FF4CF735"/>
        </patternFill>
      </fill>
    </dxf>
    <dxf>
      <fill>
        <patternFill>
          <bgColor rgb="FFFFFF00"/>
        </patternFill>
      </fill>
    </dxf>
    <dxf>
      <fill>
        <patternFill>
          <bgColor rgb="FFFF0000"/>
        </patternFill>
      </fill>
    </dxf>
    <dxf>
      <fill>
        <patternFill>
          <bgColor theme="0" tint="-0.24994659260841701"/>
        </patternFill>
      </fill>
    </dxf>
    <dxf>
      <fill>
        <patternFill>
          <bgColor rgb="FF4CF735"/>
        </patternFill>
      </fill>
    </dxf>
    <dxf>
      <fill>
        <patternFill>
          <bgColor rgb="FFFFFF00"/>
        </patternFill>
      </fill>
    </dxf>
    <dxf>
      <fill>
        <patternFill>
          <bgColor rgb="FFFF0000"/>
        </patternFill>
      </fill>
    </dxf>
    <dxf>
      <fill>
        <patternFill>
          <bgColor theme="0" tint="-0.24994659260841701"/>
        </patternFill>
      </fill>
    </dxf>
    <dxf>
      <fill>
        <patternFill>
          <bgColor rgb="FF4CF735"/>
        </patternFill>
      </fill>
    </dxf>
    <dxf>
      <fill>
        <patternFill>
          <bgColor rgb="FFFFFF00"/>
        </patternFill>
      </fill>
    </dxf>
    <dxf>
      <fill>
        <patternFill>
          <bgColor rgb="FFFF0000"/>
        </patternFill>
      </fill>
    </dxf>
    <dxf>
      <fill>
        <patternFill>
          <bgColor theme="0" tint="-0.24994659260841701"/>
        </patternFill>
      </fill>
    </dxf>
    <dxf>
      <fill>
        <patternFill>
          <bgColor rgb="FF4CF735"/>
        </patternFill>
      </fill>
    </dxf>
    <dxf>
      <fill>
        <patternFill>
          <bgColor rgb="FFFFFF00"/>
        </patternFill>
      </fill>
    </dxf>
    <dxf>
      <fill>
        <patternFill>
          <bgColor rgb="FFFF0000"/>
        </patternFill>
      </fill>
    </dxf>
    <dxf>
      <fill>
        <patternFill>
          <bgColor theme="0" tint="-0.24994659260841701"/>
        </patternFill>
      </fill>
    </dxf>
    <dxf>
      <fill>
        <patternFill>
          <bgColor rgb="FF4CF735"/>
        </patternFill>
      </fill>
    </dxf>
    <dxf>
      <fill>
        <patternFill>
          <bgColor rgb="FFFFFF00"/>
        </patternFill>
      </fill>
    </dxf>
    <dxf>
      <fill>
        <patternFill>
          <bgColor rgb="FFFF0000"/>
        </patternFill>
      </fill>
    </dxf>
    <dxf>
      <fill>
        <patternFill>
          <bgColor theme="0" tint="-0.24994659260841701"/>
        </patternFill>
      </fill>
    </dxf>
    <dxf>
      <fill>
        <patternFill>
          <bgColor rgb="FF4CF735"/>
        </patternFill>
      </fill>
    </dxf>
    <dxf>
      <fill>
        <patternFill>
          <bgColor rgb="FFFFFF00"/>
        </patternFill>
      </fill>
    </dxf>
    <dxf>
      <fill>
        <patternFill>
          <bgColor rgb="FFFF0000"/>
        </patternFill>
      </fill>
    </dxf>
    <dxf>
      <fill>
        <patternFill>
          <bgColor theme="0" tint="-0.24994659260841701"/>
        </patternFill>
      </fill>
    </dxf>
    <dxf>
      <fill>
        <patternFill>
          <bgColor rgb="FF4CF735"/>
        </patternFill>
      </fill>
    </dxf>
    <dxf>
      <fill>
        <patternFill>
          <bgColor rgb="FFFFFF00"/>
        </patternFill>
      </fill>
    </dxf>
    <dxf>
      <fill>
        <patternFill>
          <bgColor rgb="FFFF0000"/>
        </patternFill>
      </fill>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s>
  <tableStyles count="0" defaultTableStyle="TableStyleMedium2" defaultPivotStyle="PivotStyleLight16"/>
  <colors>
    <mruColors>
      <color rgb="FF66FF33"/>
      <color rgb="FF00FFFF"/>
      <color rgb="FFCF95F3"/>
      <color rgb="FFF82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8" Type="http://schemas.openxmlformats.org/officeDocument/2006/relationships/hyperlink" Target="#'03. PAA'!A1"/><Relationship Id="rId13" Type="http://schemas.openxmlformats.org/officeDocument/2006/relationships/image" Target="../media/image2.png"/><Relationship Id="rId3" Type="http://schemas.openxmlformats.org/officeDocument/2006/relationships/hyperlink" Target="#'02. PINAR'!A1"/><Relationship Id="rId7" Type="http://schemas.openxmlformats.org/officeDocument/2006/relationships/hyperlink" Target="#'11. PETI'!A1"/><Relationship Id="rId12" Type="http://schemas.openxmlformats.org/officeDocument/2006/relationships/hyperlink" Target="#'08. PII'!A1"/><Relationship Id="rId2" Type="http://schemas.openxmlformats.org/officeDocument/2006/relationships/hyperlink" Target="#'01. Plan Acci&#243;n Anual'!A1"/><Relationship Id="rId1" Type="http://schemas.openxmlformats.org/officeDocument/2006/relationships/image" Target="../media/image1.png"/><Relationship Id="rId6" Type="http://schemas.openxmlformats.org/officeDocument/2006/relationships/hyperlink" Target="#'12. Trat. riesgos'!A1"/><Relationship Id="rId11" Type="http://schemas.openxmlformats.org/officeDocument/2006/relationships/hyperlink" Target="#'07. PIC'!A1"/><Relationship Id="rId5" Type="http://schemas.openxmlformats.org/officeDocument/2006/relationships/hyperlink" Target="#'09. PSST'!A1"/><Relationship Id="rId10" Type="http://schemas.openxmlformats.org/officeDocument/2006/relationships/hyperlink" Target="#'10. PAAC'!A1"/><Relationship Id="rId4" Type="http://schemas.openxmlformats.org/officeDocument/2006/relationships/hyperlink" Target="#'06. PETH'!A1"/><Relationship Id="rId9" Type="http://schemas.openxmlformats.org/officeDocument/2006/relationships/hyperlink" Target="#'13. PSPI'!A1"/><Relationship Id="rId1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image" Target="../media/image15.png"/><Relationship Id="rId1" Type="http://schemas.openxmlformats.org/officeDocument/2006/relationships/hyperlink" Target="#'01. Plan Acci&#243;n Anual'!G117"/><Relationship Id="rId6" Type="http://schemas.openxmlformats.org/officeDocument/2006/relationships/image" Target="../media/image2.png"/><Relationship Id="rId5" Type="http://schemas.openxmlformats.org/officeDocument/2006/relationships/image" Target="../media/image5.png"/><Relationship Id="rId4"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0.png"/><Relationship Id="rId1" Type="http://schemas.openxmlformats.org/officeDocument/2006/relationships/hyperlink" Target="#INICIO!A1"/><Relationship Id="rId4" Type="http://schemas.openxmlformats.org/officeDocument/2006/relationships/image" Target="../media/image2.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0.png"/><Relationship Id="rId1" Type="http://schemas.openxmlformats.org/officeDocument/2006/relationships/hyperlink" Target="#INICIO!A1"/><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hyperlink" Target="#INICIO!A1"/><Relationship Id="rId1" Type="http://schemas.openxmlformats.org/officeDocument/2006/relationships/image" Target="../media/image7.emf"/><Relationship Id="rId5" Type="http://schemas.openxmlformats.org/officeDocument/2006/relationships/image" Target="../media/image9.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0.png"/><Relationship Id="rId1" Type="http://schemas.openxmlformats.org/officeDocument/2006/relationships/hyperlink" Target="#INICIO!A1"/><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0.png"/><Relationship Id="rId1" Type="http://schemas.openxmlformats.org/officeDocument/2006/relationships/hyperlink" Target="#INICIO!A1"/><Relationship Id="rId4" Type="http://schemas.openxmlformats.org/officeDocument/2006/relationships/image" Target="../media/image9.png"/></Relationships>
</file>

<file path=xl/drawings/_rels/drawing6.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9.png"/><Relationship Id="rId5" Type="http://schemas.openxmlformats.org/officeDocument/2006/relationships/image" Target="../media/image5.png"/><Relationship Id="rId4" Type="http://schemas.openxmlformats.org/officeDocument/2006/relationships/image" Target="../media/image10.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0.png"/><Relationship Id="rId1" Type="http://schemas.openxmlformats.org/officeDocument/2006/relationships/hyperlink" Target="#INICIO!A1"/><Relationship Id="rId4" Type="http://schemas.openxmlformats.org/officeDocument/2006/relationships/image" Target="../media/image13.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0.png"/><Relationship Id="rId1" Type="http://schemas.openxmlformats.org/officeDocument/2006/relationships/hyperlink" Target="#INICIO!A1"/><Relationship Id="rId4" Type="http://schemas.openxmlformats.org/officeDocument/2006/relationships/image" Target="../media/image9.png"/></Relationships>
</file>

<file path=xl/drawings/_rels/drawing9.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hyperlink" Target="#'01. Plan Acci&#243;n Anual'!G85"/><Relationship Id="rId7" Type="http://schemas.openxmlformats.org/officeDocument/2006/relationships/hyperlink" Target="#INICIO!A1"/><Relationship Id="rId2" Type="http://schemas.openxmlformats.org/officeDocument/2006/relationships/hyperlink" Target="#'01. Plan Acci&#243;n Anual'!G71"/><Relationship Id="rId1" Type="http://schemas.openxmlformats.org/officeDocument/2006/relationships/hyperlink" Target="#'01. Plan Acci&#243;n Anual'!G113"/><Relationship Id="rId6" Type="http://schemas.openxmlformats.org/officeDocument/2006/relationships/image" Target="../media/image14.jpeg"/><Relationship Id="rId5" Type="http://schemas.openxmlformats.org/officeDocument/2006/relationships/hyperlink" Target="#'01. Plan Acci&#243;n Anual'!G111"/><Relationship Id="rId10" Type="http://schemas.openxmlformats.org/officeDocument/2006/relationships/image" Target="../media/image2.png"/><Relationship Id="rId4" Type="http://schemas.openxmlformats.org/officeDocument/2006/relationships/hyperlink" Target="#'01. Plan Acci&#243;n Anual'!G93"/><Relationship Id="rId9"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66675</xdr:colOff>
      <xdr:row>21</xdr:row>
      <xdr:rowOff>9525</xdr:rowOff>
    </xdr:from>
    <xdr:to>
      <xdr:col>12</xdr:col>
      <xdr:colOff>95250</xdr:colOff>
      <xdr:row>45</xdr:row>
      <xdr:rowOff>104775</xdr:rowOff>
    </xdr:to>
    <xdr:sp macro="" textlink="">
      <xdr:nvSpPr>
        <xdr:cNvPr id="2" name="TextBox 121">
          <a:extLst>
            <a:ext uri="{FF2B5EF4-FFF2-40B4-BE49-F238E27FC236}">
              <a16:creationId xmlns:a16="http://schemas.microsoft.com/office/drawing/2014/main" id="{C0CA83F8-5C93-464D-A871-13A4A116BC27}"/>
            </a:ext>
          </a:extLst>
        </xdr:cNvPr>
        <xdr:cNvSpPr txBox="1"/>
      </xdr:nvSpPr>
      <xdr:spPr>
        <a:xfrm>
          <a:off x="4067175" y="3832225"/>
          <a:ext cx="5629275" cy="451485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4800" kern="0">
              <a:solidFill>
                <a:sysClr val="windowText" lastClr="000000"/>
              </a:solidFill>
              <a:latin typeface="Arial" pitchFamily="34" charset="0"/>
              <a:cs typeface="Arial" pitchFamily="34" charset="0"/>
            </a:rPr>
            <a:t>Integración</a:t>
          </a:r>
          <a:r>
            <a:rPr lang="en-US" sz="4800" kern="0" baseline="0">
              <a:solidFill>
                <a:sysClr val="windowText" lastClr="000000"/>
              </a:solidFill>
              <a:latin typeface="Arial" pitchFamily="34" charset="0"/>
              <a:cs typeface="Arial" pitchFamily="34" charset="0"/>
            </a:rPr>
            <a:t> </a:t>
          </a:r>
        </a:p>
        <a:p>
          <a:pPr algn="ctr"/>
          <a:r>
            <a:rPr lang="en-US" sz="5200" b="1" kern="0">
              <a:solidFill>
                <a:sysClr val="windowText" lastClr="000000"/>
              </a:solidFill>
              <a:latin typeface="Arial" pitchFamily="34" charset="0"/>
              <a:cs typeface="Arial" pitchFamily="34" charset="0"/>
            </a:rPr>
            <a:t>Planes</a:t>
          </a:r>
          <a:r>
            <a:rPr lang="en-US" sz="5200" b="1" kern="0" baseline="0">
              <a:solidFill>
                <a:sysClr val="windowText" lastClr="000000"/>
              </a:solidFill>
              <a:latin typeface="Arial" pitchFamily="34" charset="0"/>
              <a:cs typeface="Arial" pitchFamily="34" charset="0"/>
            </a:rPr>
            <a:t> Institucionales</a:t>
          </a:r>
        </a:p>
        <a:p>
          <a:pPr algn="ctr"/>
          <a:endParaRPr lang="en-US" sz="5200" b="1" kern="0" baseline="0">
            <a:solidFill>
              <a:sysClr val="windowText" lastClr="000000"/>
            </a:solidFill>
            <a:latin typeface="Arial" pitchFamily="34" charset="0"/>
            <a:cs typeface="Arial" pitchFamily="34" charset="0"/>
          </a:endParaRPr>
        </a:p>
        <a:p>
          <a:pPr algn="ctr"/>
          <a:endParaRPr lang="en-US" sz="5200" b="1" kern="0" baseline="0">
            <a:solidFill>
              <a:sysClr val="windowText" lastClr="000000"/>
            </a:solidFill>
            <a:latin typeface="Arial" pitchFamily="34" charset="0"/>
            <a:cs typeface="Arial" pitchFamily="34" charset="0"/>
          </a:endParaRPr>
        </a:p>
        <a:p>
          <a:pPr algn="ctr"/>
          <a:endParaRPr lang="en-US" sz="5200" b="1" kern="0" baseline="0">
            <a:solidFill>
              <a:srgbClr val="204D38"/>
            </a:solidFill>
            <a:latin typeface="Arial" pitchFamily="34" charset="0"/>
            <a:cs typeface="Arial" pitchFamily="34" charset="0"/>
          </a:endParaRPr>
        </a:p>
        <a:p>
          <a:pPr algn="ctr"/>
          <a:endParaRPr lang="en-US" sz="5200" b="1" kern="0" baseline="0">
            <a:solidFill>
              <a:srgbClr val="204D38"/>
            </a:solidFill>
            <a:latin typeface="Arial" pitchFamily="34" charset="0"/>
            <a:cs typeface="Arial" pitchFamily="34" charset="0"/>
          </a:endParaRPr>
        </a:p>
        <a:p>
          <a:pPr algn="ctr"/>
          <a:r>
            <a:rPr lang="en-US" sz="5200" b="1" kern="0" baseline="0">
              <a:solidFill>
                <a:srgbClr val="204D38"/>
              </a:solidFill>
              <a:latin typeface="Arial" pitchFamily="34" charset="0"/>
              <a:cs typeface="Arial" pitchFamily="34" charset="0"/>
            </a:rPr>
            <a:t>2022</a:t>
          </a:r>
          <a:endParaRPr lang="en-US" sz="5200" b="1" kern="0">
            <a:solidFill>
              <a:srgbClr val="204D38"/>
            </a:solidFill>
            <a:latin typeface="Arial" pitchFamily="34" charset="0"/>
            <a:cs typeface="Arial" pitchFamily="34" charset="0"/>
          </a:endParaRPr>
        </a:p>
      </xdr:txBody>
    </xdr:sp>
    <xdr:clientData/>
  </xdr:twoCellAnchor>
  <xdr:twoCellAnchor editAs="oneCell">
    <xdr:from>
      <xdr:col>5</xdr:col>
      <xdr:colOff>316440</xdr:colOff>
      <xdr:row>34</xdr:row>
      <xdr:rowOff>137581</xdr:rowOff>
    </xdr:from>
    <xdr:to>
      <xdr:col>11</xdr:col>
      <xdr:colOff>937</xdr:colOff>
      <xdr:row>46</xdr:row>
      <xdr:rowOff>92075</xdr:rowOff>
    </xdr:to>
    <xdr:pic>
      <xdr:nvPicPr>
        <xdr:cNvPr id="3" name="6 Imagen">
          <a:extLst>
            <a:ext uri="{FF2B5EF4-FFF2-40B4-BE49-F238E27FC236}">
              <a16:creationId xmlns:a16="http://schemas.microsoft.com/office/drawing/2014/main" id="{4F028132-2A0B-4309-8828-D1AE2B751B8B}"/>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316940" y="6354231"/>
          <a:ext cx="4485097" cy="21642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496546</xdr:colOff>
      <xdr:row>5</xdr:row>
      <xdr:rowOff>35979</xdr:rowOff>
    </xdr:from>
    <xdr:to>
      <xdr:col>9</xdr:col>
      <xdr:colOff>455231</xdr:colOff>
      <xdr:row>17</xdr:row>
      <xdr:rowOff>247646</xdr:rowOff>
    </xdr:to>
    <xdr:sp macro="" textlink="">
      <xdr:nvSpPr>
        <xdr:cNvPr id="4" name="Lágrima 3">
          <a:hlinkClick xmlns:r="http://schemas.openxmlformats.org/officeDocument/2006/relationships" r:id="rId2"/>
          <a:extLst>
            <a:ext uri="{FF2B5EF4-FFF2-40B4-BE49-F238E27FC236}">
              <a16:creationId xmlns:a16="http://schemas.microsoft.com/office/drawing/2014/main" id="{DCC60416-D7F3-41C9-A97B-AE3565DD2A65}"/>
            </a:ext>
          </a:extLst>
        </xdr:cNvPr>
        <xdr:cNvSpPr/>
      </xdr:nvSpPr>
      <xdr:spPr>
        <a:xfrm rot="19034445">
          <a:off x="5297146" y="829729"/>
          <a:ext cx="2358985" cy="2421467"/>
        </a:xfrm>
        <a:prstGeom prst="teardrop">
          <a:avLst/>
        </a:prstGeom>
        <a:solidFill>
          <a:srgbClr val="CCDB3B"/>
        </a:solidFill>
        <a:ln>
          <a:solidFill>
            <a:srgbClr val="CCDB3B"/>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9</xdr:col>
      <xdr:colOff>416976</xdr:colOff>
      <xdr:row>7</xdr:row>
      <xdr:rowOff>138475</xdr:rowOff>
    </xdr:from>
    <xdr:to>
      <xdr:col>12</xdr:col>
      <xdr:colOff>413071</xdr:colOff>
      <xdr:row>20</xdr:row>
      <xdr:rowOff>75754</xdr:rowOff>
    </xdr:to>
    <xdr:sp macro="" textlink="">
      <xdr:nvSpPr>
        <xdr:cNvPr id="5" name="Lágrima 4">
          <a:hlinkClick xmlns:r="http://schemas.openxmlformats.org/officeDocument/2006/relationships" r:id="rId3"/>
          <a:extLst>
            <a:ext uri="{FF2B5EF4-FFF2-40B4-BE49-F238E27FC236}">
              <a16:creationId xmlns:a16="http://schemas.microsoft.com/office/drawing/2014/main" id="{7521A96A-5963-4051-84CC-88982E188F82}"/>
            </a:ext>
          </a:extLst>
        </xdr:cNvPr>
        <xdr:cNvSpPr/>
      </xdr:nvSpPr>
      <xdr:spPr>
        <a:xfrm rot="20924410">
          <a:off x="7617876" y="1300525"/>
          <a:ext cx="2396395" cy="2413779"/>
        </a:xfrm>
        <a:prstGeom prst="teardrop">
          <a:avLst/>
        </a:prstGeom>
        <a:solidFill>
          <a:srgbClr val="79C14E"/>
        </a:solidFill>
        <a:ln>
          <a:solidFill>
            <a:srgbClr val="79C14E"/>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10</xdr:col>
      <xdr:colOff>324949</xdr:colOff>
      <xdr:row>51</xdr:row>
      <xdr:rowOff>163507</xdr:rowOff>
    </xdr:from>
    <xdr:to>
      <xdr:col>13</xdr:col>
      <xdr:colOff>410395</xdr:colOff>
      <xdr:row>65</xdr:row>
      <xdr:rowOff>75447</xdr:rowOff>
    </xdr:to>
    <xdr:sp macro="" textlink="">
      <xdr:nvSpPr>
        <xdr:cNvPr id="6" name="Lágrima 137">
          <a:hlinkClick xmlns:r="http://schemas.openxmlformats.org/officeDocument/2006/relationships" r:id="rId4"/>
          <a:extLst>
            <a:ext uri="{FF2B5EF4-FFF2-40B4-BE49-F238E27FC236}">
              <a16:creationId xmlns:a16="http://schemas.microsoft.com/office/drawing/2014/main" id="{78E07F39-794B-429E-809E-9B3972694591}"/>
            </a:ext>
          </a:extLst>
        </xdr:cNvPr>
        <xdr:cNvSpPr/>
      </xdr:nvSpPr>
      <xdr:spPr>
        <a:xfrm rot="5888503">
          <a:off x="8415877" y="9420779"/>
          <a:ext cx="2305890" cy="2485746"/>
        </a:xfrm>
        <a:prstGeom prst="teardrop">
          <a:avLst/>
        </a:prstGeom>
        <a:solidFill>
          <a:srgbClr val="395B43"/>
        </a:solidFill>
        <a:ln>
          <a:solidFill>
            <a:srgbClr val="395B43"/>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2</xdr:col>
      <xdr:colOff>127038</xdr:colOff>
      <xdr:row>52</xdr:row>
      <xdr:rowOff>116970</xdr:rowOff>
    </xdr:from>
    <xdr:to>
      <xdr:col>5</xdr:col>
      <xdr:colOff>99470</xdr:colOff>
      <xdr:row>66</xdr:row>
      <xdr:rowOff>138916</xdr:rowOff>
    </xdr:to>
    <xdr:sp macro="" textlink="">
      <xdr:nvSpPr>
        <xdr:cNvPr id="7" name="Lágrima 6">
          <a:hlinkClick xmlns:r="http://schemas.openxmlformats.org/officeDocument/2006/relationships" r:id="rId5"/>
          <a:extLst>
            <a:ext uri="{FF2B5EF4-FFF2-40B4-BE49-F238E27FC236}">
              <a16:creationId xmlns:a16="http://schemas.microsoft.com/office/drawing/2014/main" id="{EB326EB2-5E05-4598-82DC-717832D75782}"/>
            </a:ext>
          </a:extLst>
        </xdr:cNvPr>
        <xdr:cNvSpPr/>
      </xdr:nvSpPr>
      <xdr:spPr>
        <a:xfrm rot="10073442">
          <a:off x="1727238" y="9648320"/>
          <a:ext cx="2372732" cy="2415896"/>
        </a:xfrm>
        <a:prstGeom prst="teardrop">
          <a:avLst/>
        </a:prstGeom>
        <a:solidFill>
          <a:srgbClr val="79C14E"/>
        </a:solidFill>
        <a:ln>
          <a:solidFill>
            <a:srgbClr val="79C14E"/>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xdr:col>
      <xdr:colOff>165020</xdr:colOff>
      <xdr:row>16</xdr:row>
      <xdr:rowOff>620</xdr:rowOff>
    </xdr:from>
    <xdr:to>
      <xdr:col>4</xdr:col>
      <xdr:colOff>250466</xdr:colOff>
      <xdr:row>28</xdr:row>
      <xdr:rowOff>24743</xdr:rowOff>
    </xdr:to>
    <xdr:sp macro="" textlink="">
      <xdr:nvSpPr>
        <xdr:cNvPr id="8" name="Lágrima 7">
          <a:hlinkClick xmlns:r="http://schemas.openxmlformats.org/officeDocument/2006/relationships" r:id="rId6"/>
          <a:extLst>
            <a:ext uri="{FF2B5EF4-FFF2-40B4-BE49-F238E27FC236}">
              <a16:creationId xmlns:a16="http://schemas.microsoft.com/office/drawing/2014/main" id="{BD294FFA-2BA8-463E-88D9-2713C369FC33}"/>
            </a:ext>
          </a:extLst>
        </xdr:cNvPr>
        <xdr:cNvSpPr/>
      </xdr:nvSpPr>
      <xdr:spPr>
        <a:xfrm rot="16200000">
          <a:off x="1049756" y="2735384"/>
          <a:ext cx="2316473" cy="2485746"/>
        </a:xfrm>
        <a:prstGeom prst="teardrop">
          <a:avLst/>
        </a:prstGeom>
        <a:solidFill>
          <a:srgbClr val="79C14E"/>
        </a:solidFill>
        <a:ln>
          <a:solidFill>
            <a:srgbClr val="79C14E"/>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0</xdr:col>
      <xdr:colOff>543963</xdr:colOff>
      <xdr:row>27</xdr:row>
      <xdr:rowOff>171446</xdr:rowOff>
    </xdr:from>
    <xdr:to>
      <xdr:col>3</xdr:col>
      <xdr:colOff>532103</xdr:colOff>
      <xdr:row>41</xdr:row>
      <xdr:rowOff>13976</xdr:rowOff>
    </xdr:to>
    <xdr:sp macro="" textlink="">
      <xdr:nvSpPr>
        <xdr:cNvPr id="9" name="Lágrima 8">
          <a:hlinkClick xmlns:r="http://schemas.openxmlformats.org/officeDocument/2006/relationships" r:id="rId7"/>
          <a:extLst>
            <a:ext uri="{FF2B5EF4-FFF2-40B4-BE49-F238E27FC236}">
              <a16:creationId xmlns:a16="http://schemas.microsoft.com/office/drawing/2014/main" id="{5F5B8042-1B0B-4424-AE7B-B2613779837B}"/>
            </a:ext>
          </a:extLst>
        </xdr:cNvPr>
        <xdr:cNvSpPr/>
      </xdr:nvSpPr>
      <xdr:spPr>
        <a:xfrm rot="13197227">
          <a:off x="543963" y="5099046"/>
          <a:ext cx="2388440" cy="2420630"/>
        </a:xfrm>
        <a:prstGeom prst="teardrop">
          <a:avLst/>
        </a:prstGeom>
        <a:solidFill>
          <a:srgbClr val="CCDB3B"/>
        </a:solidFill>
        <a:ln>
          <a:solidFill>
            <a:srgbClr val="CCDB3B"/>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11</xdr:col>
      <xdr:colOff>661142</xdr:colOff>
      <xdr:row>16</xdr:row>
      <xdr:rowOff>35979</xdr:rowOff>
    </xdr:from>
    <xdr:to>
      <xdr:col>14</xdr:col>
      <xdr:colOff>634999</xdr:colOff>
      <xdr:row>28</xdr:row>
      <xdr:rowOff>162979</xdr:rowOff>
    </xdr:to>
    <xdr:sp macro="" textlink="">
      <xdr:nvSpPr>
        <xdr:cNvPr id="10" name="Lágrima 141">
          <a:hlinkClick xmlns:r="http://schemas.openxmlformats.org/officeDocument/2006/relationships" r:id="rId8"/>
          <a:extLst>
            <a:ext uri="{FF2B5EF4-FFF2-40B4-BE49-F238E27FC236}">
              <a16:creationId xmlns:a16="http://schemas.microsoft.com/office/drawing/2014/main" id="{97572C27-7F3F-45D5-8702-F19A6895CDDF}"/>
            </a:ext>
          </a:extLst>
        </xdr:cNvPr>
        <xdr:cNvSpPr/>
      </xdr:nvSpPr>
      <xdr:spPr>
        <a:xfrm>
          <a:off x="9462242" y="2855379"/>
          <a:ext cx="2374157" cy="2419350"/>
        </a:xfrm>
        <a:prstGeom prst="teardrop">
          <a:avLst/>
        </a:prstGeom>
        <a:solidFill>
          <a:srgbClr val="395B43"/>
        </a:solidFill>
        <a:ln>
          <a:solidFill>
            <a:srgbClr val="395B43"/>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12</xdr:col>
      <xdr:colOff>263953</xdr:colOff>
      <xdr:row>28</xdr:row>
      <xdr:rowOff>59842</xdr:rowOff>
    </xdr:from>
    <xdr:to>
      <xdr:col>15</xdr:col>
      <xdr:colOff>349399</xdr:colOff>
      <xdr:row>40</xdr:row>
      <xdr:rowOff>141815</xdr:rowOff>
    </xdr:to>
    <xdr:sp macro="" textlink="">
      <xdr:nvSpPr>
        <xdr:cNvPr id="11" name="Lágrima 10">
          <a:extLst>
            <a:ext uri="{FF2B5EF4-FFF2-40B4-BE49-F238E27FC236}">
              <a16:creationId xmlns:a16="http://schemas.microsoft.com/office/drawing/2014/main" id="{EC43BB93-B941-47F3-A6B5-98A261F53079}"/>
            </a:ext>
          </a:extLst>
        </xdr:cNvPr>
        <xdr:cNvSpPr/>
      </xdr:nvSpPr>
      <xdr:spPr>
        <a:xfrm rot="2716324">
          <a:off x="9962139" y="5074606"/>
          <a:ext cx="2291773" cy="2485746"/>
        </a:xfrm>
        <a:prstGeom prst="teardrop">
          <a:avLst/>
        </a:prstGeom>
        <a:solidFill>
          <a:schemeClr val="bg1">
            <a:lumMod val="65000"/>
          </a:schemeClr>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3</xdr:col>
      <xdr:colOff>522724</xdr:colOff>
      <xdr:row>8</xdr:row>
      <xdr:rowOff>102023</xdr:rowOff>
    </xdr:from>
    <xdr:to>
      <xdr:col>6</xdr:col>
      <xdr:colOff>608170</xdr:colOff>
      <xdr:row>20</xdr:row>
      <xdr:rowOff>119796</xdr:rowOff>
    </xdr:to>
    <xdr:sp macro="" textlink="">
      <xdr:nvSpPr>
        <xdr:cNvPr id="12" name="Lágrima 11">
          <a:hlinkClick xmlns:r="http://schemas.openxmlformats.org/officeDocument/2006/relationships" r:id="rId9"/>
          <a:extLst>
            <a:ext uri="{FF2B5EF4-FFF2-40B4-BE49-F238E27FC236}">
              <a16:creationId xmlns:a16="http://schemas.microsoft.com/office/drawing/2014/main" id="{223460EA-1381-40AA-B5DB-DAA411225C5A}"/>
            </a:ext>
          </a:extLst>
        </xdr:cNvPr>
        <xdr:cNvSpPr/>
      </xdr:nvSpPr>
      <xdr:spPr>
        <a:xfrm rot="17063044">
          <a:off x="3010835" y="1360412"/>
          <a:ext cx="2310123" cy="2485746"/>
        </a:xfrm>
        <a:prstGeom prst="teardrop">
          <a:avLst/>
        </a:prstGeom>
        <a:solidFill>
          <a:srgbClr val="395B43"/>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xdr:col>
      <xdr:colOff>454578</xdr:colOff>
      <xdr:row>40</xdr:row>
      <xdr:rowOff>34204</xdr:rowOff>
    </xdr:from>
    <xdr:to>
      <xdr:col>4</xdr:col>
      <xdr:colOff>416970</xdr:colOff>
      <xdr:row>53</xdr:row>
      <xdr:rowOff>56150</xdr:rowOff>
    </xdr:to>
    <xdr:sp macro="" textlink="">
      <xdr:nvSpPr>
        <xdr:cNvPr id="13" name="Lágrima 12">
          <a:hlinkClick xmlns:r="http://schemas.openxmlformats.org/officeDocument/2006/relationships" r:id="rId10"/>
          <a:extLst>
            <a:ext uri="{FF2B5EF4-FFF2-40B4-BE49-F238E27FC236}">
              <a16:creationId xmlns:a16="http://schemas.microsoft.com/office/drawing/2014/main" id="{13A79744-E2C3-4E40-9A4A-E204AAD91723}"/>
            </a:ext>
          </a:extLst>
        </xdr:cNvPr>
        <xdr:cNvSpPr/>
      </xdr:nvSpPr>
      <xdr:spPr>
        <a:xfrm rot="11835076">
          <a:off x="1254678" y="7355754"/>
          <a:ext cx="2362692" cy="2415896"/>
        </a:xfrm>
        <a:prstGeom prst="teardrop">
          <a:avLst/>
        </a:prstGeom>
        <a:solidFill>
          <a:srgbClr val="395B43"/>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11</xdr:col>
      <xdr:colOff>544250</xdr:colOff>
      <xdr:row>40</xdr:row>
      <xdr:rowOff>86030</xdr:rowOff>
    </xdr:from>
    <xdr:to>
      <xdr:col>14</xdr:col>
      <xdr:colOff>629696</xdr:colOff>
      <xdr:row>53</xdr:row>
      <xdr:rowOff>4320</xdr:rowOff>
    </xdr:to>
    <xdr:sp macro="" textlink="">
      <xdr:nvSpPr>
        <xdr:cNvPr id="14" name="Lágrima 13">
          <a:extLst>
            <a:ext uri="{FF2B5EF4-FFF2-40B4-BE49-F238E27FC236}">
              <a16:creationId xmlns:a16="http://schemas.microsoft.com/office/drawing/2014/main" id="{8D8D73DC-4C44-4701-B2D4-CE5C45B77E97}"/>
            </a:ext>
          </a:extLst>
        </xdr:cNvPr>
        <xdr:cNvSpPr/>
      </xdr:nvSpPr>
      <xdr:spPr>
        <a:xfrm rot="5400000">
          <a:off x="9432103" y="7320827"/>
          <a:ext cx="2312240" cy="2485746"/>
        </a:xfrm>
        <a:prstGeom prst="teardrop">
          <a:avLst/>
        </a:prstGeom>
        <a:solidFill>
          <a:schemeClr val="bg1">
            <a:lumMod val="65000"/>
          </a:schemeClr>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7</xdr:col>
      <xdr:colOff>646536</xdr:colOff>
      <xdr:row>57</xdr:row>
      <xdr:rowOff>71847</xdr:rowOff>
    </xdr:from>
    <xdr:to>
      <xdr:col>10</xdr:col>
      <xdr:colOff>731982</xdr:colOff>
      <xdr:row>70</xdr:row>
      <xdr:rowOff>8939</xdr:rowOff>
    </xdr:to>
    <xdr:sp macro="" textlink="">
      <xdr:nvSpPr>
        <xdr:cNvPr id="15" name="Lágrima 14">
          <a:hlinkClick xmlns:r="http://schemas.openxmlformats.org/officeDocument/2006/relationships" r:id="rId11"/>
          <a:extLst>
            <a:ext uri="{FF2B5EF4-FFF2-40B4-BE49-F238E27FC236}">
              <a16:creationId xmlns:a16="http://schemas.microsoft.com/office/drawing/2014/main" id="{55916081-2213-44BB-98F4-E9A6A2EE92E4}"/>
            </a:ext>
          </a:extLst>
        </xdr:cNvPr>
        <xdr:cNvSpPr/>
      </xdr:nvSpPr>
      <xdr:spPr>
        <a:xfrm rot="7274512">
          <a:off x="6324588" y="10262445"/>
          <a:ext cx="2331042" cy="2485746"/>
        </a:xfrm>
        <a:prstGeom prst="teardrop">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7</xdr:col>
      <xdr:colOff>216996</xdr:colOff>
      <xdr:row>10</xdr:row>
      <xdr:rowOff>114300</xdr:rowOff>
    </xdr:from>
    <xdr:to>
      <xdr:col>8</xdr:col>
      <xdr:colOff>678038</xdr:colOff>
      <xdr:row>14</xdr:row>
      <xdr:rowOff>42542</xdr:rowOff>
    </xdr:to>
    <xdr:sp macro="" textlink="">
      <xdr:nvSpPr>
        <xdr:cNvPr id="16" name="TextBox 121">
          <a:hlinkClick xmlns:r="http://schemas.openxmlformats.org/officeDocument/2006/relationships" r:id="rId2"/>
          <a:extLst>
            <a:ext uri="{FF2B5EF4-FFF2-40B4-BE49-F238E27FC236}">
              <a16:creationId xmlns:a16="http://schemas.microsoft.com/office/drawing/2014/main" id="{213A3564-5D61-4313-A401-0A304B3F7CCA}"/>
            </a:ext>
          </a:extLst>
        </xdr:cNvPr>
        <xdr:cNvSpPr txBox="1"/>
      </xdr:nvSpPr>
      <xdr:spPr bwMode="auto">
        <a:xfrm>
          <a:off x="5817696" y="1828800"/>
          <a:ext cx="1261142" cy="6648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de Acción Anual</a:t>
          </a:r>
        </a:p>
      </xdr:txBody>
    </xdr:sp>
    <xdr:clientData/>
  </xdr:twoCellAnchor>
  <xdr:twoCellAnchor>
    <xdr:from>
      <xdr:col>7</xdr:col>
      <xdr:colOff>370808</xdr:colOff>
      <xdr:row>10</xdr:row>
      <xdr:rowOff>38100</xdr:rowOff>
    </xdr:from>
    <xdr:to>
      <xdr:col>8</xdr:col>
      <xdr:colOff>515682</xdr:colOff>
      <xdr:row>10</xdr:row>
      <xdr:rowOff>38100</xdr:rowOff>
    </xdr:to>
    <xdr:cxnSp macro="">
      <xdr:nvCxnSpPr>
        <xdr:cNvPr id="17" name="Straight Connector 72">
          <a:extLst>
            <a:ext uri="{FF2B5EF4-FFF2-40B4-BE49-F238E27FC236}">
              <a16:creationId xmlns:a16="http://schemas.microsoft.com/office/drawing/2014/main" id="{0BEA3FF1-0426-458D-9CDC-A6112198B831}"/>
            </a:ext>
          </a:extLst>
        </xdr:cNvPr>
        <xdr:cNvCxnSpPr/>
      </xdr:nvCxnSpPr>
      <xdr:spPr bwMode="auto">
        <a:xfrm>
          <a:off x="5971508" y="1752600"/>
          <a:ext cx="94497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465352</xdr:colOff>
      <xdr:row>6</xdr:row>
      <xdr:rowOff>40214</xdr:rowOff>
    </xdr:from>
    <xdr:to>
      <xdr:col>8</xdr:col>
      <xdr:colOff>533399</xdr:colOff>
      <xdr:row>8</xdr:row>
      <xdr:rowOff>165100</xdr:rowOff>
    </xdr:to>
    <xdr:sp macro="" textlink="">
      <xdr:nvSpPr>
        <xdr:cNvPr id="18" name="TextBox 70">
          <a:hlinkClick xmlns:r="http://schemas.openxmlformats.org/officeDocument/2006/relationships" r:id="rId2"/>
          <a:extLst>
            <a:ext uri="{FF2B5EF4-FFF2-40B4-BE49-F238E27FC236}">
              <a16:creationId xmlns:a16="http://schemas.microsoft.com/office/drawing/2014/main" id="{8116BD83-7D9E-4AB8-A222-3971CF2AD86A}"/>
            </a:ext>
          </a:extLst>
        </xdr:cNvPr>
        <xdr:cNvSpPr txBox="1"/>
      </xdr:nvSpPr>
      <xdr:spPr bwMode="auto">
        <a:xfrm>
          <a:off x="6066052" y="1018114"/>
          <a:ext cx="868147" cy="49318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01</a:t>
          </a:r>
        </a:p>
      </xdr:txBody>
    </xdr:sp>
    <xdr:clientData/>
  </xdr:twoCellAnchor>
  <xdr:twoCellAnchor>
    <xdr:from>
      <xdr:col>9</xdr:col>
      <xdr:colOff>795994</xdr:colOff>
      <xdr:row>13</xdr:row>
      <xdr:rowOff>30602</xdr:rowOff>
    </xdr:from>
    <xdr:to>
      <xdr:col>12</xdr:col>
      <xdr:colOff>241300</xdr:colOff>
      <xdr:row>16</xdr:row>
      <xdr:rowOff>149344</xdr:rowOff>
    </xdr:to>
    <xdr:sp macro="" textlink="">
      <xdr:nvSpPr>
        <xdr:cNvPr id="19" name="TextBox 121">
          <a:hlinkClick xmlns:r="http://schemas.openxmlformats.org/officeDocument/2006/relationships" r:id="rId3"/>
          <a:extLst>
            <a:ext uri="{FF2B5EF4-FFF2-40B4-BE49-F238E27FC236}">
              <a16:creationId xmlns:a16="http://schemas.microsoft.com/office/drawing/2014/main" id="{8CC2F6D4-9018-445C-BB97-E42926A4AC3E}"/>
            </a:ext>
          </a:extLst>
        </xdr:cNvPr>
        <xdr:cNvSpPr txBox="1"/>
      </xdr:nvSpPr>
      <xdr:spPr bwMode="auto">
        <a:xfrm>
          <a:off x="7996894" y="2297552"/>
          <a:ext cx="1845606" cy="67119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a:t>
          </a:r>
          <a:r>
            <a:rPr lang="en-US" sz="2000" b="1" kern="0" baseline="0">
              <a:solidFill>
                <a:schemeClr val="bg1"/>
              </a:solidFill>
              <a:latin typeface="Arial" pitchFamily="34" charset="0"/>
              <a:cs typeface="Arial" pitchFamily="34" charset="0"/>
            </a:rPr>
            <a:t> Institucional de Archivos</a:t>
          </a:r>
          <a:endParaRPr lang="en-US" sz="2000" b="1" kern="0">
            <a:solidFill>
              <a:schemeClr val="bg1"/>
            </a:solidFill>
            <a:latin typeface="Arial" pitchFamily="34" charset="0"/>
            <a:cs typeface="Arial" pitchFamily="34" charset="0"/>
          </a:endParaRPr>
        </a:p>
      </xdr:txBody>
    </xdr:sp>
    <xdr:clientData/>
  </xdr:twoCellAnchor>
  <xdr:twoCellAnchor>
    <xdr:from>
      <xdr:col>4</xdr:col>
      <xdr:colOff>28752</xdr:colOff>
      <xdr:row>12</xdr:row>
      <xdr:rowOff>128607</xdr:rowOff>
    </xdr:from>
    <xdr:to>
      <xdr:col>6</xdr:col>
      <xdr:colOff>301625</xdr:colOff>
      <xdr:row>16</xdr:row>
      <xdr:rowOff>63734</xdr:rowOff>
    </xdr:to>
    <xdr:sp macro="" textlink="">
      <xdr:nvSpPr>
        <xdr:cNvPr id="20" name="TextBox 121">
          <a:hlinkClick xmlns:r="http://schemas.openxmlformats.org/officeDocument/2006/relationships" r:id="rId9"/>
          <a:extLst>
            <a:ext uri="{FF2B5EF4-FFF2-40B4-BE49-F238E27FC236}">
              <a16:creationId xmlns:a16="http://schemas.microsoft.com/office/drawing/2014/main" id="{7BA5FE75-C9E1-4E64-B8BF-6B919BDF241E}"/>
            </a:ext>
          </a:extLst>
        </xdr:cNvPr>
        <xdr:cNvSpPr txBox="1"/>
      </xdr:nvSpPr>
      <xdr:spPr bwMode="auto">
        <a:xfrm>
          <a:off x="3229152" y="2211407"/>
          <a:ext cx="1873073" cy="671727"/>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marL="0" marR="0" lvl="0" indent="0" algn="ctr" defTabSz="1218987" rtl="0" eaLnBrk="1" fontAlgn="auto" latinLnBrk="0" hangingPunct="1">
            <a:lnSpc>
              <a:spcPct val="100000"/>
            </a:lnSpc>
            <a:spcBef>
              <a:spcPts val="0"/>
            </a:spcBef>
            <a:spcAft>
              <a:spcPts val="0"/>
            </a:spcAft>
            <a:buClrTx/>
            <a:buSzTx/>
            <a:buFontTx/>
            <a:buNone/>
            <a:tabLst/>
            <a:defRPr/>
          </a:pPr>
          <a:r>
            <a:rPr lang="en-US" sz="1800" b="1" kern="0" noProof="0">
              <a:solidFill>
                <a:schemeClr val="bg1"/>
              </a:solidFill>
              <a:latin typeface="Arial" pitchFamily="34" charset="0"/>
              <a:ea typeface="+mn-ea"/>
              <a:cs typeface="Arial" pitchFamily="34" charset="0"/>
            </a:rPr>
            <a:t>Plan de Seguridad y Privacidad de la Información </a:t>
          </a:r>
        </a:p>
      </xdr:txBody>
    </xdr:sp>
    <xdr:clientData/>
  </xdr:twoCellAnchor>
  <xdr:twoCellAnchor>
    <xdr:from>
      <xdr:col>1</xdr:col>
      <xdr:colOff>269938</xdr:colOff>
      <xdr:row>18</xdr:row>
      <xdr:rowOff>130481</xdr:rowOff>
    </xdr:from>
    <xdr:to>
      <xdr:col>4</xdr:col>
      <xdr:colOff>142875</xdr:colOff>
      <xdr:row>22</xdr:row>
      <xdr:rowOff>58723</xdr:rowOff>
    </xdr:to>
    <xdr:sp macro="" textlink="">
      <xdr:nvSpPr>
        <xdr:cNvPr id="21" name="TextBox 121">
          <a:hlinkClick xmlns:r="http://schemas.openxmlformats.org/officeDocument/2006/relationships" r:id="rId6"/>
          <a:extLst>
            <a:ext uri="{FF2B5EF4-FFF2-40B4-BE49-F238E27FC236}">
              <a16:creationId xmlns:a16="http://schemas.microsoft.com/office/drawing/2014/main" id="{508A5007-61CC-478A-8D11-FC4F6FD7B2C0}"/>
            </a:ext>
          </a:extLst>
        </xdr:cNvPr>
        <xdr:cNvSpPr txBox="1"/>
      </xdr:nvSpPr>
      <xdr:spPr bwMode="auto">
        <a:xfrm>
          <a:off x="1070038" y="3400731"/>
          <a:ext cx="2273237" cy="6648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marL="0" marR="0" lvl="0" indent="0" algn="ctr" defTabSz="1218987" rtl="0" eaLnBrk="1" fontAlgn="auto" latinLnBrk="0" hangingPunct="1">
            <a:lnSpc>
              <a:spcPct val="100000"/>
            </a:lnSpc>
            <a:spcBef>
              <a:spcPts val="0"/>
            </a:spcBef>
            <a:spcAft>
              <a:spcPts val="0"/>
            </a:spcAft>
            <a:buClrTx/>
            <a:buSzTx/>
            <a:buFontTx/>
            <a:buNone/>
            <a:tabLst/>
            <a:defRPr/>
          </a:pPr>
          <a:r>
            <a:rPr lang="en-US" sz="1800" b="1" kern="0" noProof="0">
              <a:solidFill>
                <a:schemeClr val="bg1"/>
              </a:solidFill>
              <a:latin typeface="Arial" pitchFamily="34" charset="0"/>
              <a:ea typeface="+mn-ea"/>
              <a:cs typeface="Arial" pitchFamily="34" charset="0"/>
            </a:rPr>
            <a:t>Plan de Tratamiento de Riesgos de Seguridad y Privacidad de la Información</a:t>
          </a:r>
        </a:p>
      </xdr:txBody>
    </xdr:sp>
    <xdr:clientData/>
  </xdr:twoCellAnchor>
  <xdr:twoCellAnchor>
    <xdr:from>
      <xdr:col>1</xdr:col>
      <xdr:colOff>15479</xdr:colOff>
      <xdr:row>33</xdr:row>
      <xdr:rowOff>68397</xdr:rowOff>
    </xdr:from>
    <xdr:to>
      <xdr:col>3</xdr:col>
      <xdr:colOff>145361</xdr:colOff>
      <xdr:row>36</xdr:row>
      <xdr:rowOff>180253</xdr:rowOff>
    </xdr:to>
    <xdr:sp macro="" textlink="">
      <xdr:nvSpPr>
        <xdr:cNvPr id="22" name="TextBox 121">
          <a:hlinkClick xmlns:r="http://schemas.openxmlformats.org/officeDocument/2006/relationships" r:id="rId7"/>
          <a:extLst>
            <a:ext uri="{FF2B5EF4-FFF2-40B4-BE49-F238E27FC236}">
              <a16:creationId xmlns:a16="http://schemas.microsoft.com/office/drawing/2014/main" id="{B85E8311-8B19-4CA0-84A6-1AFE98307C8B}"/>
            </a:ext>
          </a:extLst>
        </xdr:cNvPr>
        <xdr:cNvSpPr txBox="1"/>
      </xdr:nvSpPr>
      <xdr:spPr bwMode="auto">
        <a:xfrm>
          <a:off x="815579" y="6100897"/>
          <a:ext cx="1730082" cy="664306"/>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Estratégico</a:t>
          </a:r>
          <a:r>
            <a:rPr lang="en-US" sz="2000" b="1" kern="0" baseline="0">
              <a:solidFill>
                <a:schemeClr val="bg1"/>
              </a:solidFill>
              <a:latin typeface="Arial" pitchFamily="34" charset="0"/>
              <a:cs typeface="Arial" pitchFamily="34" charset="0"/>
            </a:rPr>
            <a:t> de TIC</a:t>
          </a:r>
          <a:endParaRPr lang="en-US" sz="2000" b="1" kern="0">
            <a:solidFill>
              <a:schemeClr val="bg1"/>
            </a:solidFill>
            <a:latin typeface="Arial" pitchFamily="34" charset="0"/>
            <a:cs typeface="Arial" pitchFamily="34" charset="0"/>
          </a:endParaRPr>
        </a:p>
      </xdr:txBody>
    </xdr:sp>
    <xdr:clientData/>
  </xdr:twoCellAnchor>
  <xdr:twoCellAnchor>
    <xdr:from>
      <xdr:col>1</xdr:col>
      <xdr:colOff>293809</xdr:colOff>
      <xdr:row>45</xdr:row>
      <xdr:rowOff>80943</xdr:rowOff>
    </xdr:from>
    <xdr:to>
      <xdr:col>4</xdr:col>
      <xdr:colOff>382530</xdr:colOff>
      <xdr:row>49</xdr:row>
      <xdr:rowOff>9185</xdr:rowOff>
    </xdr:to>
    <xdr:sp macro="" textlink="">
      <xdr:nvSpPr>
        <xdr:cNvPr id="23" name="TextBox 121">
          <a:hlinkClick xmlns:r="http://schemas.openxmlformats.org/officeDocument/2006/relationships" r:id="rId10"/>
          <a:extLst>
            <a:ext uri="{FF2B5EF4-FFF2-40B4-BE49-F238E27FC236}">
              <a16:creationId xmlns:a16="http://schemas.microsoft.com/office/drawing/2014/main" id="{BFFA667F-0361-4B3C-8684-241EB0DDE298}"/>
            </a:ext>
          </a:extLst>
        </xdr:cNvPr>
        <xdr:cNvSpPr txBox="1"/>
      </xdr:nvSpPr>
      <xdr:spPr bwMode="auto">
        <a:xfrm>
          <a:off x="1093909" y="8323243"/>
          <a:ext cx="2489021" cy="6648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Anticorrupción</a:t>
          </a:r>
          <a:r>
            <a:rPr lang="en-US" sz="2000" b="1" kern="0" baseline="0">
              <a:solidFill>
                <a:schemeClr val="bg1"/>
              </a:solidFill>
              <a:latin typeface="Arial" pitchFamily="34" charset="0"/>
              <a:cs typeface="Arial" pitchFamily="34" charset="0"/>
            </a:rPr>
            <a:t> y de Atención al Ciudadano</a:t>
          </a:r>
          <a:endParaRPr lang="en-US" sz="2000" b="1" kern="0">
            <a:solidFill>
              <a:schemeClr val="bg1"/>
            </a:solidFill>
            <a:latin typeface="Arial" pitchFamily="34" charset="0"/>
            <a:cs typeface="Arial" pitchFamily="34" charset="0"/>
          </a:endParaRPr>
        </a:p>
      </xdr:txBody>
    </xdr:sp>
    <xdr:clientData/>
  </xdr:twoCellAnchor>
  <xdr:twoCellAnchor>
    <xdr:from>
      <xdr:col>2</xdr:col>
      <xdr:colOff>53222</xdr:colOff>
      <xdr:row>58</xdr:row>
      <xdr:rowOff>60898</xdr:rowOff>
    </xdr:from>
    <xdr:to>
      <xdr:col>5</xdr:col>
      <xdr:colOff>137711</xdr:colOff>
      <xdr:row>61</xdr:row>
      <xdr:rowOff>172754</xdr:rowOff>
    </xdr:to>
    <xdr:sp macro="" textlink="">
      <xdr:nvSpPr>
        <xdr:cNvPr id="24" name="TextBox 121">
          <a:hlinkClick xmlns:r="http://schemas.openxmlformats.org/officeDocument/2006/relationships" r:id="rId5"/>
          <a:extLst>
            <a:ext uri="{FF2B5EF4-FFF2-40B4-BE49-F238E27FC236}">
              <a16:creationId xmlns:a16="http://schemas.microsoft.com/office/drawing/2014/main" id="{C515F8D7-196B-4DAD-99FF-4C7BCA40811A}"/>
            </a:ext>
          </a:extLst>
        </xdr:cNvPr>
        <xdr:cNvSpPr txBox="1"/>
      </xdr:nvSpPr>
      <xdr:spPr bwMode="auto">
        <a:xfrm>
          <a:off x="1653422" y="10512998"/>
          <a:ext cx="2484789" cy="664306"/>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de Trabajo Anual en Seguridad y Salud en el Trabajo</a:t>
          </a:r>
        </a:p>
      </xdr:txBody>
    </xdr:sp>
    <xdr:clientData/>
  </xdr:twoCellAnchor>
  <xdr:twoCellAnchor>
    <xdr:from>
      <xdr:col>8</xdr:col>
      <xdr:colOff>97239</xdr:colOff>
      <xdr:row>63</xdr:row>
      <xdr:rowOff>69366</xdr:rowOff>
    </xdr:from>
    <xdr:to>
      <xdr:col>10</xdr:col>
      <xdr:colOff>596746</xdr:colOff>
      <xdr:row>66</xdr:row>
      <xdr:rowOff>181223</xdr:rowOff>
    </xdr:to>
    <xdr:sp macro="" textlink="">
      <xdr:nvSpPr>
        <xdr:cNvPr id="25" name="TextBox 121">
          <a:hlinkClick xmlns:r="http://schemas.openxmlformats.org/officeDocument/2006/relationships" r:id="rId11"/>
          <a:extLst>
            <a:ext uri="{FF2B5EF4-FFF2-40B4-BE49-F238E27FC236}">
              <a16:creationId xmlns:a16="http://schemas.microsoft.com/office/drawing/2014/main" id="{2D60D019-3C79-4447-89B0-C785DBB6776E}"/>
            </a:ext>
          </a:extLst>
        </xdr:cNvPr>
        <xdr:cNvSpPr txBox="1"/>
      </xdr:nvSpPr>
      <xdr:spPr bwMode="auto">
        <a:xfrm>
          <a:off x="6498039" y="11442216"/>
          <a:ext cx="2099707" cy="664307"/>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Institucional de Capacitación</a:t>
          </a:r>
        </a:p>
      </xdr:txBody>
    </xdr:sp>
    <xdr:clientData/>
  </xdr:twoCellAnchor>
  <xdr:twoCellAnchor>
    <xdr:from>
      <xdr:col>10</xdr:col>
      <xdr:colOff>653539</xdr:colOff>
      <xdr:row>57</xdr:row>
      <xdr:rowOff>122411</xdr:rowOff>
    </xdr:from>
    <xdr:to>
      <xdr:col>13</xdr:col>
      <xdr:colOff>84157</xdr:colOff>
      <xdr:row>61</xdr:row>
      <xdr:rowOff>57539</xdr:rowOff>
    </xdr:to>
    <xdr:sp macro="" textlink="">
      <xdr:nvSpPr>
        <xdr:cNvPr id="26" name="TextBox 121">
          <a:hlinkClick xmlns:r="http://schemas.openxmlformats.org/officeDocument/2006/relationships" r:id="rId4"/>
          <a:extLst>
            <a:ext uri="{FF2B5EF4-FFF2-40B4-BE49-F238E27FC236}">
              <a16:creationId xmlns:a16="http://schemas.microsoft.com/office/drawing/2014/main" id="{E10FFE78-6966-41B6-8C48-3123DCCB62F9}"/>
            </a:ext>
          </a:extLst>
        </xdr:cNvPr>
        <xdr:cNvSpPr txBox="1"/>
      </xdr:nvSpPr>
      <xdr:spPr bwMode="auto">
        <a:xfrm>
          <a:off x="8654539" y="10390361"/>
          <a:ext cx="1830918" cy="671728"/>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Estratégico de Talento</a:t>
          </a:r>
          <a:r>
            <a:rPr lang="en-US" sz="2000" b="1" kern="0" baseline="0">
              <a:solidFill>
                <a:schemeClr val="bg1"/>
              </a:solidFill>
              <a:latin typeface="Arial" pitchFamily="34" charset="0"/>
              <a:cs typeface="Arial" pitchFamily="34" charset="0"/>
            </a:rPr>
            <a:t> Humano</a:t>
          </a:r>
          <a:endParaRPr lang="en-US" sz="2000" b="1" kern="0">
            <a:solidFill>
              <a:schemeClr val="bg1"/>
            </a:solidFill>
            <a:latin typeface="Arial" pitchFamily="34" charset="0"/>
            <a:cs typeface="Arial" pitchFamily="34" charset="0"/>
          </a:endParaRPr>
        </a:p>
      </xdr:txBody>
    </xdr:sp>
    <xdr:clientData/>
  </xdr:twoCellAnchor>
  <xdr:twoCellAnchor>
    <xdr:from>
      <xdr:col>11</xdr:col>
      <xdr:colOff>657364</xdr:colOff>
      <xdr:row>45</xdr:row>
      <xdr:rowOff>183155</xdr:rowOff>
    </xdr:from>
    <xdr:to>
      <xdr:col>14</xdr:col>
      <xdr:colOff>657951</xdr:colOff>
      <xdr:row>49</xdr:row>
      <xdr:rowOff>111397</xdr:rowOff>
    </xdr:to>
    <xdr:sp macro="" textlink="">
      <xdr:nvSpPr>
        <xdr:cNvPr id="27" name="TextBox 121">
          <a:extLst>
            <a:ext uri="{FF2B5EF4-FFF2-40B4-BE49-F238E27FC236}">
              <a16:creationId xmlns:a16="http://schemas.microsoft.com/office/drawing/2014/main" id="{40022153-EC21-428D-A64D-7FEAAA5C0161}"/>
            </a:ext>
          </a:extLst>
        </xdr:cNvPr>
        <xdr:cNvSpPr txBox="1"/>
      </xdr:nvSpPr>
      <xdr:spPr bwMode="auto">
        <a:xfrm>
          <a:off x="9458464" y="8425455"/>
          <a:ext cx="2400887" cy="6648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de Previsión de Recursos Humanos</a:t>
          </a:r>
        </a:p>
      </xdr:txBody>
    </xdr:sp>
    <xdr:clientData/>
  </xdr:twoCellAnchor>
  <xdr:twoCellAnchor>
    <xdr:from>
      <xdr:col>12</xdr:col>
      <xdr:colOff>704493</xdr:colOff>
      <xdr:row>33</xdr:row>
      <xdr:rowOff>94103</xdr:rowOff>
    </xdr:from>
    <xdr:to>
      <xdr:col>15</xdr:col>
      <xdr:colOff>30603</xdr:colOff>
      <xdr:row>37</xdr:row>
      <xdr:rowOff>29231</xdr:rowOff>
    </xdr:to>
    <xdr:sp macro="" textlink="">
      <xdr:nvSpPr>
        <xdr:cNvPr id="28" name="TextBox 121">
          <a:extLst>
            <a:ext uri="{FF2B5EF4-FFF2-40B4-BE49-F238E27FC236}">
              <a16:creationId xmlns:a16="http://schemas.microsoft.com/office/drawing/2014/main" id="{548F887A-1E47-4C99-B513-8CD02592D116}"/>
            </a:ext>
          </a:extLst>
        </xdr:cNvPr>
        <xdr:cNvSpPr txBox="1"/>
      </xdr:nvSpPr>
      <xdr:spPr bwMode="auto">
        <a:xfrm>
          <a:off x="10305693" y="6126603"/>
          <a:ext cx="1726410" cy="671728"/>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Anual de Vacantes</a:t>
          </a:r>
        </a:p>
      </xdr:txBody>
    </xdr:sp>
    <xdr:clientData/>
  </xdr:twoCellAnchor>
  <xdr:twoCellAnchor>
    <xdr:from>
      <xdr:col>12</xdr:col>
      <xdr:colOff>111418</xdr:colOff>
      <xdr:row>20</xdr:row>
      <xdr:rowOff>139700</xdr:rowOff>
    </xdr:from>
    <xdr:to>
      <xdr:col>14</xdr:col>
      <xdr:colOff>451385</xdr:colOff>
      <xdr:row>24</xdr:row>
      <xdr:rowOff>67942</xdr:rowOff>
    </xdr:to>
    <xdr:sp macro="" textlink="">
      <xdr:nvSpPr>
        <xdr:cNvPr id="29" name="TextBox 121">
          <a:hlinkClick xmlns:r="http://schemas.openxmlformats.org/officeDocument/2006/relationships" r:id="rId8"/>
          <a:extLst>
            <a:ext uri="{FF2B5EF4-FFF2-40B4-BE49-F238E27FC236}">
              <a16:creationId xmlns:a16="http://schemas.microsoft.com/office/drawing/2014/main" id="{CB7850E2-DFD3-4B5A-914C-52E0BAC306FB}"/>
            </a:ext>
          </a:extLst>
        </xdr:cNvPr>
        <xdr:cNvSpPr txBox="1"/>
      </xdr:nvSpPr>
      <xdr:spPr bwMode="auto">
        <a:xfrm>
          <a:off x="9712618" y="3778250"/>
          <a:ext cx="1940167" cy="6648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Anual</a:t>
          </a:r>
          <a:r>
            <a:rPr lang="en-US" sz="2000" b="1" kern="0" baseline="0">
              <a:solidFill>
                <a:schemeClr val="bg1"/>
              </a:solidFill>
              <a:latin typeface="Arial" pitchFamily="34" charset="0"/>
              <a:cs typeface="Arial" pitchFamily="34" charset="0"/>
            </a:rPr>
            <a:t> de Adquisiciones</a:t>
          </a:r>
          <a:endParaRPr lang="en-US" sz="2000" b="1" kern="0">
            <a:solidFill>
              <a:schemeClr val="bg1"/>
            </a:solidFill>
            <a:latin typeface="Arial" pitchFamily="34" charset="0"/>
            <a:cs typeface="Arial" pitchFamily="34" charset="0"/>
          </a:endParaRPr>
        </a:p>
      </xdr:txBody>
    </xdr:sp>
    <xdr:clientData/>
  </xdr:twoCellAnchor>
  <xdr:twoCellAnchor>
    <xdr:from>
      <xdr:col>10</xdr:col>
      <xdr:colOff>320008</xdr:colOff>
      <xdr:row>12</xdr:row>
      <xdr:rowOff>127000</xdr:rowOff>
    </xdr:from>
    <xdr:to>
      <xdr:col>11</xdr:col>
      <xdr:colOff>464882</xdr:colOff>
      <xdr:row>12</xdr:row>
      <xdr:rowOff>127000</xdr:rowOff>
    </xdr:to>
    <xdr:cxnSp macro="">
      <xdr:nvCxnSpPr>
        <xdr:cNvPr id="30" name="Straight Connector 72">
          <a:extLst>
            <a:ext uri="{FF2B5EF4-FFF2-40B4-BE49-F238E27FC236}">
              <a16:creationId xmlns:a16="http://schemas.microsoft.com/office/drawing/2014/main" id="{BF8BF074-C528-4BA4-8346-C3DDADA6DF31}"/>
            </a:ext>
          </a:extLst>
        </xdr:cNvPr>
        <xdr:cNvCxnSpPr/>
      </xdr:nvCxnSpPr>
      <xdr:spPr bwMode="auto">
        <a:xfrm>
          <a:off x="8321008" y="2209800"/>
          <a:ext cx="94497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635059</xdr:colOff>
      <xdr:row>20</xdr:row>
      <xdr:rowOff>112004</xdr:rowOff>
    </xdr:from>
    <xdr:to>
      <xdr:col>13</xdr:col>
      <xdr:colOff>779933</xdr:colOff>
      <xdr:row>20</xdr:row>
      <xdr:rowOff>112004</xdr:rowOff>
    </xdr:to>
    <xdr:cxnSp macro="">
      <xdr:nvCxnSpPr>
        <xdr:cNvPr id="31" name="Straight Connector 72">
          <a:extLst>
            <a:ext uri="{FF2B5EF4-FFF2-40B4-BE49-F238E27FC236}">
              <a16:creationId xmlns:a16="http://schemas.microsoft.com/office/drawing/2014/main" id="{D7B2286E-13C8-4977-8059-00FF0E7502B8}"/>
            </a:ext>
          </a:extLst>
        </xdr:cNvPr>
        <xdr:cNvCxnSpPr/>
      </xdr:nvCxnSpPr>
      <xdr:spPr bwMode="auto">
        <a:xfrm>
          <a:off x="10236259" y="3750554"/>
          <a:ext cx="94497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279460</xdr:colOff>
      <xdr:row>33</xdr:row>
      <xdr:rowOff>66255</xdr:rowOff>
    </xdr:from>
    <xdr:to>
      <xdr:col>14</xdr:col>
      <xdr:colOff>424334</xdr:colOff>
      <xdr:row>33</xdr:row>
      <xdr:rowOff>66255</xdr:rowOff>
    </xdr:to>
    <xdr:cxnSp macro="">
      <xdr:nvCxnSpPr>
        <xdr:cNvPr id="32" name="Straight Connector 72">
          <a:extLst>
            <a:ext uri="{FF2B5EF4-FFF2-40B4-BE49-F238E27FC236}">
              <a16:creationId xmlns:a16="http://schemas.microsoft.com/office/drawing/2014/main" id="{D51E5EE4-7A3D-434B-814C-46F3E5B17EF0}"/>
            </a:ext>
          </a:extLst>
        </xdr:cNvPr>
        <xdr:cNvCxnSpPr/>
      </xdr:nvCxnSpPr>
      <xdr:spPr bwMode="auto">
        <a:xfrm>
          <a:off x="10680760" y="6098755"/>
          <a:ext cx="94497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563910</xdr:colOff>
      <xdr:row>45</xdr:row>
      <xdr:rowOff>145056</xdr:rowOff>
    </xdr:from>
    <xdr:to>
      <xdr:col>13</xdr:col>
      <xdr:colOff>708784</xdr:colOff>
      <xdr:row>45</xdr:row>
      <xdr:rowOff>145056</xdr:rowOff>
    </xdr:to>
    <xdr:cxnSp macro="">
      <xdr:nvCxnSpPr>
        <xdr:cNvPr id="33" name="Straight Connector 72">
          <a:extLst>
            <a:ext uri="{FF2B5EF4-FFF2-40B4-BE49-F238E27FC236}">
              <a16:creationId xmlns:a16="http://schemas.microsoft.com/office/drawing/2014/main" id="{6C1A331B-4575-43A0-85BF-DFFCCB0EB7C5}"/>
            </a:ext>
          </a:extLst>
        </xdr:cNvPr>
        <xdr:cNvCxnSpPr/>
      </xdr:nvCxnSpPr>
      <xdr:spPr bwMode="auto">
        <a:xfrm>
          <a:off x="10165110" y="8387356"/>
          <a:ext cx="94497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273440</xdr:colOff>
      <xdr:row>57</xdr:row>
      <xdr:rowOff>97367</xdr:rowOff>
    </xdr:from>
    <xdr:to>
      <xdr:col>12</xdr:col>
      <xdr:colOff>418315</xdr:colOff>
      <xdr:row>57</xdr:row>
      <xdr:rowOff>97367</xdr:rowOff>
    </xdr:to>
    <xdr:cxnSp macro="">
      <xdr:nvCxnSpPr>
        <xdr:cNvPr id="34" name="Straight Connector 72">
          <a:hlinkClick xmlns:r="http://schemas.openxmlformats.org/officeDocument/2006/relationships" r:id="rId4"/>
          <a:extLst>
            <a:ext uri="{FF2B5EF4-FFF2-40B4-BE49-F238E27FC236}">
              <a16:creationId xmlns:a16="http://schemas.microsoft.com/office/drawing/2014/main" id="{A576DFAA-8F1A-4193-9DE8-FC238F66B176}"/>
            </a:ext>
          </a:extLst>
        </xdr:cNvPr>
        <xdr:cNvCxnSpPr/>
      </xdr:nvCxnSpPr>
      <xdr:spPr bwMode="auto">
        <a:xfrm>
          <a:off x="9074540" y="10365317"/>
          <a:ext cx="944975"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671170</xdr:colOff>
      <xdr:row>63</xdr:row>
      <xdr:rowOff>65438</xdr:rowOff>
    </xdr:from>
    <xdr:to>
      <xdr:col>10</xdr:col>
      <xdr:colOff>12731</xdr:colOff>
      <xdr:row>63</xdr:row>
      <xdr:rowOff>65438</xdr:rowOff>
    </xdr:to>
    <xdr:cxnSp macro="">
      <xdr:nvCxnSpPr>
        <xdr:cNvPr id="35" name="Straight Connector 72">
          <a:extLst>
            <a:ext uri="{FF2B5EF4-FFF2-40B4-BE49-F238E27FC236}">
              <a16:creationId xmlns:a16="http://schemas.microsoft.com/office/drawing/2014/main" id="{9384606B-AC46-4D61-B2A3-061F2764023C}"/>
            </a:ext>
          </a:extLst>
        </xdr:cNvPr>
        <xdr:cNvCxnSpPr/>
      </xdr:nvCxnSpPr>
      <xdr:spPr bwMode="auto">
        <a:xfrm>
          <a:off x="7071970" y="11438288"/>
          <a:ext cx="94176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13932</xdr:colOff>
      <xdr:row>58</xdr:row>
      <xdr:rowOff>52433</xdr:rowOff>
    </xdr:from>
    <xdr:to>
      <xdr:col>4</xdr:col>
      <xdr:colOff>158807</xdr:colOff>
      <xdr:row>58</xdr:row>
      <xdr:rowOff>52433</xdr:rowOff>
    </xdr:to>
    <xdr:cxnSp macro="">
      <xdr:nvCxnSpPr>
        <xdr:cNvPr id="36" name="Straight Connector 72">
          <a:extLst>
            <a:ext uri="{FF2B5EF4-FFF2-40B4-BE49-F238E27FC236}">
              <a16:creationId xmlns:a16="http://schemas.microsoft.com/office/drawing/2014/main" id="{118BCEA7-EC08-48F0-AB24-7A935D104319}"/>
            </a:ext>
          </a:extLst>
        </xdr:cNvPr>
        <xdr:cNvCxnSpPr/>
      </xdr:nvCxnSpPr>
      <xdr:spPr bwMode="auto">
        <a:xfrm>
          <a:off x="2414232" y="10504533"/>
          <a:ext cx="944975"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269208</xdr:colOff>
      <xdr:row>45</xdr:row>
      <xdr:rowOff>38100</xdr:rowOff>
    </xdr:from>
    <xdr:to>
      <xdr:col>3</xdr:col>
      <xdr:colOff>414082</xdr:colOff>
      <xdr:row>45</xdr:row>
      <xdr:rowOff>38100</xdr:rowOff>
    </xdr:to>
    <xdr:cxnSp macro="">
      <xdr:nvCxnSpPr>
        <xdr:cNvPr id="37" name="Straight Connector 72">
          <a:extLst>
            <a:ext uri="{FF2B5EF4-FFF2-40B4-BE49-F238E27FC236}">
              <a16:creationId xmlns:a16="http://schemas.microsoft.com/office/drawing/2014/main" id="{92FDB738-B7F0-41D4-A1D0-749F05ADBA95}"/>
            </a:ext>
          </a:extLst>
        </xdr:cNvPr>
        <xdr:cNvCxnSpPr/>
      </xdr:nvCxnSpPr>
      <xdr:spPr bwMode="auto">
        <a:xfrm>
          <a:off x="1869408" y="8280400"/>
          <a:ext cx="94497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383508</xdr:colOff>
      <xdr:row>33</xdr:row>
      <xdr:rowOff>81402</xdr:rowOff>
    </xdr:from>
    <xdr:to>
      <xdr:col>2</xdr:col>
      <xdr:colOff>528382</xdr:colOff>
      <xdr:row>33</xdr:row>
      <xdr:rowOff>81402</xdr:rowOff>
    </xdr:to>
    <xdr:cxnSp macro="">
      <xdr:nvCxnSpPr>
        <xdr:cNvPr id="38" name="Straight Connector 72">
          <a:extLst>
            <a:ext uri="{FF2B5EF4-FFF2-40B4-BE49-F238E27FC236}">
              <a16:creationId xmlns:a16="http://schemas.microsoft.com/office/drawing/2014/main" id="{329722B6-79B2-4AFE-B117-974FA307EC20}"/>
            </a:ext>
          </a:extLst>
        </xdr:cNvPr>
        <xdr:cNvCxnSpPr/>
      </xdr:nvCxnSpPr>
      <xdr:spPr bwMode="auto">
        <a:xfrm>
          <a:off x="1183608" y="6113902"/>
          <a:ext cx="94497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139913</xdr:colOff>
      <xdr:row>18</xdr:row>
      <xdr:rowOff>158061</xdr:rowOff>
    </xdr:from>
    <xdr:to>
      <xdr:col>3</xdr:col>
      <xdr:colOff>284787</xdr:colOff>
      <xdr:row>18</xdr:row>
      <xdr:rowOff>158061</xdr:rowOff>
    </xdr:to>
    <xdr:cxnSp macro="">
      <xdr:nvCxnSpPr>
        <xdr:cNvPr id="39" name="Straight Connector 72">
          <a:extLst>
            <a:ext uri="{FF2B5EF4-FFF2-40B4-BE49-F238E27FC236}">
              <a16:creationId xmlns:a16="http://schemas.microsoft.com/office/drawing/2014/main" id="{E3C19B41-CB0B-40A0-B761-0AD2AEF96CB0}"/>
            </a:ext>
          </a:extLst>
        </xdr:cNvPr>
        <xdr:cNvCxnSpPr/>
      </xdr:nvCxnSpPr>
      <xdr:spPr bwMode="auto">
        <a:xfrm>
          <a:off x="1740113" y="3428311"/>
          <a:ext cx="94497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510508</xdr:colOff>
      <xdr:row>12</xdr:row>
      <xdr:rowOff>101600</xdr:rowOff>
    </xdr:from>
    <xdr:to>
      <xdr:col>5</xdr:col>
      <xdr:colOff>655382</xdr:colOff>
      <xdr:row>12</xdr:row>
      <xdr:rowOff>101600</xdr:rowOff>
    </xdr:to>
    <xdr:cxnSp macro="">
      <xdr:nvCxnSpPr>
        <xdr:cNvPr id="40" name="Straight Connector 72">
          <a:extLst>
            <a:ext uri="{FF2B5EF4-FFF2-40B4-BE49-F238E27FC236}">
              <a16:creationId xmlns:a16="http://schemas.microsoft.com/office/drawing/2014/main" id="{4FE76676-4E3F-4E2F-9828-FF0E4CBF6F52}"/>
            </a:ext>
          </a:extLst>
        </xdr:cNvPr>
        <xdr:cNvCxnSpPr/>
      </xdr:nvCxnSpPr>
      <xdr:spPr bwMode="auto">
        <a:xfrm>
          <a:off x="3710908" y="2184400"/>
          <a:ext cx="94497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452652</xdr:colOff>
      <xdr:row>9</xdr:row>
      <xdr:rowOff>2114</xdr:rowOff>
    </xdr:from>
    <xdr:to>
      <xdr:col>11</xdr:col>
      <xdr:colOff>520699</xdr:colOff>
      <xdr:row>11</xdr:row>
      <xdr:rowOff>127000</xdr:rowOff>
    </xdr:to>
    <xdr:sp macro="" textlink="">
      <xdr:nvSpPr>
        <xdr:cNvPr id="41" name="TextBox 70">
          <a:hlinkClick xmlns:r="http://schemas.openxmlformats.org/officeDocument/2006/relationships" r:id="rId3"/>
          <a:extLst>
            <a:ext uri="{FF2B5EF4-FFF2-40B4-BE49-F238E27FC236}">
              <a16:creationId xmlns:a16="http://schemas.microsoft.com/office/drawing/2014/main" id="{902075D0-F896-4AB2-8EED-560BBE7EE5F2}"/>
            </a:ext>
          </a:extLst>
        </xdr:cNvPr>
        <xdr:cNvSpPr txBox="1"/>
      </xdr:nvSpPr>
      <xdr:spPr bwMode="auto">
        <a:xfrm>
          <a:off x="8453652" y="1532464"/>
          <a:ext cx="868147" cy="49318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02</a:t>
          </a:r>
        </a:p>
      </xdr:txBody>
    </xdr:sp>
    <xdr:clientData/>
  </xdr:twoCellAnchor>
  <xdr:twoCellAnchor>
    <xdr:from>
      <xdr:col>12</xdr:col>
      <xdr:colOff>691350</xdr:colOff>
      <xdr:row>17</xdr:row>
      <xdr:rowOff>75866</xdr:rowOff>
    </xdr:from>
    <xdr:to>
      <xdr:col>13</xdr:col>
      <xdr:colOff>759397</xdr:colOff>
      <xdr:row>19</xdr:row>
      <xdr:rowOff>124552</xdr:rowOff>
    </xdr:to>
    <xdr:sp macro="" textlink="">
      <xdr:nvSpPr>
        <xdr:cNvPr id="42" name="TextBox 70">
          <a:hlinkClick xmlns:r="http://schemas.openxmlformats.org/officeDocument/2006/relationships" r:id="rId8"/>
          <a:extLst>
            <a:ext uri="{FF2B5EF4-FFF2-40B4-BE49-F238E27FC236}">
              <a16:creationId xmlns:a16="http://schemas.microsoft.com/office/drawing/2014/main" id="{01AD4D85-5646-4541-B6CC-A3CEC3949A89}"/>
            </a:ext>
          </a:extLst>
        </xdr:cNvPr>
        <xdr:cNvSpPr txBox="1"/>
      </xdr:nvSpPr>
      <xdr:spPr bwMode="auto">
        <a:xfrm>
          <a:off x="10292550" y="3079416"/>
          <a:ext cx="868147" cy="49953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03</a:t>
          </a:r>
        </a:p>
      </xdr:txBody>
    </xdr:sp>
    <xdr:clientData/>
  </xdr:twoCellAnchor>
  <xdr:twoCellAnchor>
    <xdr:from>
      <xdr:col>13</xdr:col>
      <xdr:colOff>363752</xdr:colOff>
      <xdr:row>29</xdr:row>
      <xdr:rowOff>141814</xdr:rowOff>
    </xdr:from>
    <xdr:to>
      <xdr:col>14</xdr:col>
      <xdr:colOff>431799</xdr:colOff>
      <xdr:row>32</xdr:row>
      <xdr:rowOff>76200</xdr:rowOff>
    </xdr:to>
    <xdr:sp macro="" textlink="">
      <xdr:nvSpPr>
        <xdr:cNvPr id="43" name="TextBox 70">
          <a:extLst>
            <a:ext uri="{FF2B5EF4-FFF2-40B4-BE49-F238E27FC236}">
              <a16:creationId xmlns:a16="http://schemas.microsoft.com/office/drawing/2014/main" id="{3426B831-0EFD-430D-8EAB-8788CD2C9087}"/>
            </a:ext>
          </a:extLst>
        </xdr:cNvPr>
        <xdr:cNvSpPr txBox="1"/>
      </xdr:nvSpPr>
      <xdr:spPr bwMode="auto">
        <a:xfrm>
          <a:off x="10765052" y="5437714"/>
          <a:ext cx="868147" cy="48683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04</a:t>
          </a:r>
        </a:p>
      </xdr:txBody>
    </xdr:sp>
    <xdr:clientData/>
  </xdr:twoCellAnchor>
  <xdr:twoCellAnchor>
    <xdr:from>
      <xdr:col>12</xdr:col>
      <xdr:colOff>656006</xdr:colOff>
      <xdr:row>42</xdr:row>
      <xdr:rowOff>11600</xdr:rowOff>
    </xdr:from>
    <xdr:to>
      <xdr:col>13</xdr:col>
      <xdr:colOff>724053</xdr:colOff>
      <xdr:row>44</xdr:row>
      <xdr:rowOff>129601</xdr:rowOff>
    </xdr:to>
    <xdr:sp macro="" textlink="">
      <xdr:nvSpPr>
        <xdr:cNvPr id="44" name="TextBox 70">
          <a:extLst>
            <a:ext uri="{FF2B5EF4-FFF2-40B4-BE49-F238E27FC236}">
              <a16:creationId xmlns:a16="http://schemas.microsoft.com/office/drawing/2014/main" id="{F24FE3AE-75FD-4B7B-8A18-C40E3A4F68A8}"/>
            </a:ext>
          </a:extLst>
        </xdr:cNvPr>
        <xdr:cNvSpPr txBox="1"/>
      </xdr:nvSpPr>
      <xdr:spPr bwMode="auto">
        <a:xfrm>
          <a:off x="10257206" y="7701450"/>
          <a:ext cx="868147" cy="486301"/>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05</a:t>
          </a:r>
        </a:p>
      </xdr:txBody>
    </xdr:sp>
    <xdr:clientData/>
  </xdr:twoCellAnchor>
  <xdr:twoCellAnchor>
    <xdr:from>
      <xdr:col>11</xdr:col>
      <xdr:colOff>376452</xdr:colOff>
      <xdr:row>53</xdr:row>
      <xdr:rowOff>14814</xdr:rowOff>
    </xdr:from>
    <xdr:to>
      <xdr:col>12</xdr:col>
      <xdr:colOff>444500</xdr:colOff>
      <xdr:row>55</xdr:row>
      <xdr:rowOff>139700</xdr:rowOff>
    </xdr:to>
    <xdr:sp macro="" textlink="">
      <xdr:nvSpPr>
        <xdr:cNvPr id="45" name="TextBox 70">
          <a:hlinkClick xmlns:r="http://schemas.openxmlformats.org/officeDocument/2006/relationships" r:id="rId4"/>
          <a:extLst>
            <a:ext uri="{FF2B5EF4-FFF2-40B4-BE49-F238E27FC236}">
              <a16:creationId xmlns:a16="http://schemas.microsoft.com/office/drawing/2014/main" id="{D44A8BB3-61F7-4422-999E-EA388E83C158}"/>
            </a:ext>
          </a:extLst>
        </xdr:cNvPr>
        <xdr:cNvSpPr txBox="1"/>
      </xdr:nvSpPr>
      <xdr:spPr bwMode="auto">
        <a:xfrm>
          <a:off x="9177552" y="9730314"/>
          <a:ext cx="868148" cy="49318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06</a:t>
          </a:r>
        </a:p>
      </xdr:txBody>
    </xdr:sp>
    <xdr:clientData/>
  </xdr:twoCellAnchor>
  <xdr:twoCellAnchor>
    <xdr:from>
      <xdr:col>8</xdr:col>
      <xdr:colOff>773211</xdr:colOff>
      <xdr:row>59</xdr:row>
      <xdr:rowOff>148802</xdr:rowOff>
    </xdr:from>
    <xdr:to>
      <xdr:col>10</xdr:col>
      <xdr:colOff>37945</xdr:colOff>
      <xdr:row>62</xdr:row>
      <xdr:rowOff>83188</xdr:rowOff>
    </xdr:to>
    <xdr:sp macro="" textlink="">
      <xdr:nvSpPr>
        <xdr:cNvPr id="46" name="TextBox 70">
          <a:hlinkClick xmlns:r="http://schemas.openxmlformats.org/officeDocument/2006/relationships" r:id="rId7"/>
          <a:extLst>
            <a:ext uri="{FF2B5EF4-FFF2-40B4-BE49-F238E27FC236}">
              <a16:creationId xmlns:a16="http://schemas.microsoft.com/office/drawing/2014/main" id="{7DFB0C4D-9E65-47B0-9ACF-839B3A5BC000}"/>
            </a:ext>
          </a:extLst>
        </xdr:cNvPr>
        <xdr:cNvSpPr txBox="1"/>
      </xdr:nvSpPr>
      <xdr:spPr bwMode="auto">
        <a:xfrm>
          <a:off x="7174011" y="10785052"/>
          <a:ext cx="864934" cy="48683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07</a:t>
          </a:r>
        </a:p>
      </xdr:txBody>
    </xdr:sp>
    <xdr:clientData/>
  </xdr:twoCellAnchor>
  <xdr:twoCellAnchor>
    <xdr:from>
      <xdr:col>3</xdr:col>
      <xdr:colOff>87004</xdr:colOff>
      <xdr:row>53</xdr:row>
      <xdr:rowOff>129929</xdr:rowOff>
    </xdr:from>
    <xdr:to>
      <xdr:col>4</xdr:col>
      <xdr:colOff>155052</xdr:colOff>
      <xdr:row>57</xdr:row>
      <xdr:rowOff>64315</xdr:rowOff>
    </xdr:to>
    <xdr:sp macro="" textlink="">
      <xdr:nvSpPr>
        <xdr:cNvPr id="47" name="TextBox 70">
          <a:hlinkClick xmlns:r="http://schemas.openxmlformats.org/officeDocument/2006/relationships" r:id="rId5"/>
          <a:extLst>
            <a:ext uri="{FF2B5EF4-FFF2-40B4-BE49-F238E27FC236}">
              <a16:creationId xmlns:a16="http://schemas.microsoft.com/office/drawing/2014/main" id="{AD43AED2-ADA5-4EB9-AE1D-62FED563338F}"/>
            </a:ext>
          </a:extLst>
        </xdr:cNvPr>
        <xdr:cNvSpPr txBox="1"/>
      </xdr:nvSpPr>
      <xdr:spPr bwMode="auto">
        <a:xfrm>
          <a:off x="2487304" y="9845429"/>
          <a:ext cx="868148" cy="48683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09</a:t>
          </a:r>
        </a:p>
      </xdr:txBody>
    </xdr:sp>
    <xdr:clientData/>
  </xdr:twoCellAnchor>
  <xdr:twoCellAnchor>
    <xdr:from>
      <xdr:col>2</xdr:col>
      <xdr:colOff>376452</xdr:colOff>
      <xdr:row>41</xdr:row>
      <xdr:rowOff>116414</xdr:rowOff>
    </xdr:from>
    <xdr:to>
      <xdr:col>3</xdr:col>
      <xdr:colOff>444499</xdr:colOff>
      <xdr:row>44</xdr:row>
      <xdr:rowOff>50800</xdr:rowOff>
    </xdr:to>
    <xdr:sp macro="" textlink="">
      <xdr:nvSpPr>
        <xdr:cNvPr id="48" name="TextBox 70">
          <a:hlinkClick xmlns:r="http://schemas.openxmlformats.org/officeDocument/2006/relationships" r:id="rId10"/>
          <a:extLst>
            <a:ext uri="{FF2B5EF4-FFF2-40B4-BE49-F238E27FC236}">
              <a16:creationId xmlns:a16="http://schemas.microsoft.com/office/drawing/2014/main" id="{3EE1F0B3-B0DC-40EF-A32B-FA509B1068B2}"/>
            </a:ext>
          </a:extLst>
        </xdr:cNvPr>
        <xdr:cNvSpPr txBox="1"/>
      </xdr:nvSpPr>
      <xdr:spPr bwMode="auto">
        <a:xfrm>
          <a:off x="1976652" y="7622114"/>
          <a:ext cx="868147" cy="48683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10</a:t>
          </a:r>
        </a:p>
      </xdr:txBody>
    </xdr:sp>
    <xdr:clientData/>
  </xdr:twoCellAnchor>
  <xdr:twoCellAnchor>
    <xdr:from>
      <xdr:col>1</xdr:col>
      <xdr:colOff>503452</xdr:colOff>
      <xdr:row>30</xdr:row>
      <xdr:rowOff>2114</xdr:rowOff>
    </xdr:from>
    <xdr:to>
      <xdr:col>2</xdr:col>
      <xdr:colOff>571499</xdr:colOff>
      <xdr:row>32</xdr:row>
      <xdr:rowOff>127000</xdr:rowOff>
    </xdr:to>
    <xdr:sp macro="" textlink="">
      <xdr:nvSpPr>
        <xdr:cNvPr id="49" name="TextBox 70">
          <a:hlinkClick xmlns:r="http://schemas.openxmlformats.org/officeDocument/2006/relationships" r:id="rId7"/>
          <a:extLst>
            <a:ext uri="{FF2B5EF4-FFF2-40B4-BE49-F238E27FC236}">
              <a16:creationId xmlns:a16="http://schemas.microsoft.com/office/drawing/2014/main" id="{839A93AB-D35B-4056-BE8D-F2024859A8AA}"/>
            </a:ext>
          </a:extLst>
        </xdr:cNvPr>
        <xdr:cNvSpPr txBox="1"/>
      </xdr:nvSpPr>
      <xdr:spPr bwMode="auto">
        <a:xfrm>
          <a:off x="1303552" y="5482164"/>
          <a:ext cx="868147" cy="49318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11</a:t>
          </a:r>
        </a:p>
      </xdr:txBody>
    </xdr:sp>
    <xdr:clientData/>
  </xdr:twoCellAnchor>
  <xdr:twoCellAnchor>
    <xdr:from>
      <xdr:col>2</xdr:col>
      <xdr:colOff>168049</xdr:colOff>
      <xdr:row>15</xdr:row>
      <xdr:rowOff>132174</xdr:rowOff>
    </xdr:from>
    <xdr:to>
      <xdr:col>3</xdr:col>
      <xdr:colOff>236096</xdr:colOff>
      <xdr:row>17</xdr:row>
      <xdr:rowOff>265016</xdr:rowOff>
    </xdr:to>
    <xdr:sp macro="" textlink="">
      <xdr:nvSpPr>
        <xdr:cNvPr id="50" name="TextBox 70">
          <a:hlinkClick xmlns:r="http://schemas.openxmlformats.org/officeDocument/2006/relationships" r:id="rId6"/>
          <a:extLst>
            <a:ext uri="{FF2B5EF4-FFF2-40B4-BE49-F238E27FC236}">
              <a16:creationId xmlns:a16="http://schemas.microsoft.com/office/drawing/2014/main" id="{6F5FF674-D67F-4C3D-9FDC-0E16BD1DB02B}"/>
            </a:ext>
          </a:extLst>
        </xdr:cNvPr>
        <xdr:cNvSpPr txBox="1"/>
      </xdr:nvSpPr>
      <xdr:spPr bwMode="auto">
        <a:xfrm>
          <a:off x="1768249" y="2767424"/>
          <a:ext cx="868147" cy="501142"/>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12</a:t>
          </a:r>
        </a:p>
      </xdr:txBody>
    </xdr:sp>
    <xdr:clientData/>
  </xdr:twoCellAnchor>
  <xdr:twoCellAnchor>
    <xdr:from>
      <xdr:col>4</xdr:col>
      <xdr:colOff>579652</xdr:colOff>
      <xdr:row>9</xdr:row>
      <xdr:rowOff>40214</xdr:rowOff>
    </xdr:from>
    <xdr:to>
      <xdr:col>5</xdr:col>
      <xdr:colOff>647699</xdr:colOff>
      <xdr:row>11</xdr:row>
      <xdr:rowOff>165100</xdr:rowOff>
    </xdr:to>
    <xdr:sp macro="" textlink="">
      <xdr:nvSpPr>
        <xdr:cNvPr id="51" name="TextBox 70">
          <a:hlinkClick xmlns:r="http://schemas.openxmlformats.org/officeDocument/2006/relationships" r:id="rId9"/>
          <a:extLst>
            <a:ext uri="{FF2B5EF4-FFF2-40B4-BE49-F238E27FC236}">
              <a16:creationId xmlns:a16="http://schemas.microsoft.com/office/drawing/2014/main" id="{C6AF0C26-6896-4F94-8BB5-3227069C2D9A}"/>
            </a:ext>
          </a:extLst>
        </xdr:cNvPr>
        <xdr:cNvSpPr txBox="1"/>
      </xdr:nvSpPr>
      <xdr:spPr bwMode="auto">
        <a:xfrm>
          <a:off x="3780052" y="1570564"/>
          <a:ext cx="868147" cy="49318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13</a:t>
          </a:r>
        </a:p>
      </xdr:txBody>
    </xdr:sp>
    <xdr:clientData/>
  </xdr:twoCellAnchor>
  <xdr:twoCellAnchor>
    <xdr:from>
      <xdr:col>4</xdr:col>
      <xdr:colOff>777859</xdr:colOff>
      <xdr:row>57</xdr:row>
      <xdr:rowOff>65402</xdr:rowOff>
    </xdr:from>
    <xdr:to>
      <xdr:col>7</xdr:col>
      <xdr:colOff>778451</xdr:colOff>
      <xdr:row>70</xdr:row>
      <xdr:rowOff>87348</xdr:rowOff>
    </xdr:to>
    <xdr:sp macro="" textlink="">
      <xdr:nvSpPr>
        <xdr:cNvPr id="52" name="Lágrima 184">
          <a:hlinkClick xmlns:r="http://schemas.openxmlformats.org/officeDocument/2006/relationships" r:id="rId12"/>
          <a:extLst>
            <a:ext uri="{FF2B5EF4-FFF2-40B4-BE49-F238E27FC236}">
              <a16:creationId xmlns:a16="http://schemas.microsoft.com/office/drawing/2014/main" id="{3ED3E691-FF5D-4CD5-81E0-00907A4430F9}"/>
            </a:ext>
          </a:extLst>
        </xdr:cNvPr>
        <xdr:cNvSpPr/>
      </xdr:nvSpPr>
      <xdr:spPr>
        <a:xfrm rot="9157431">
          <a:off x="3978259" y="10333352"/>
          <a:ext cx="2400892" cy="2415896"/>
        </a:xfrm>
        <a:prstGeom prst="teardrop">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6</xdr:col>
      <xdr:colOff>17537</xdr:colOff>
      <xdr:row>59</xdr:row>
      <xdr:rowOff>167570</xdr:rowOff>
    </xdr:from>
    <xdr:to>
      <xdr:col>7</xdr:col>
      <xdr:colOff>85585</xdr:colOff>
      <xdr:row>62</xdr:row>
      <xdr:rowOff>101956</xdr:rowOff>
    </xdr:to>
    <xdr:sp macro="" textlink="">
      <xdr:nvSpPr>
        <xdr:cNvPr id="53" name="TextBox 70">
          <a:hlinkClick xmlns:r="http://schemas.openxmlformats.org/officeDocument/2006/relationships" r:id="rId12"/>
          <a:extLst>
            <a:ext uri="{FF2B5EF4-FFF2-40B4-BE49-F238E27FC236}">
              <a16:creationId xmlns:a16="http://schemas.microsoft.com/office/drawing/2014/main" id="{A5EF291C-810D-4EF5-9895-8CF0DFF34592}"/>
            </a:ext>
          </a:extLst>
        </xdr:cNvPr>
        <xdr:cNvSpPr txBox="1"/>
      </xdr:nvSpPr>
      <xdr:spPr bwMode="auto">
        <a:xfrm>
          <a:off x="4818137" y="10803820"/>
          <a:ext cx="868148" cy="48683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08</a:t>
          </a:r>
        </a:p>
      </xdr:txBody>
    </xdr:sp>
    <xdr:clientData/>
  </xdr:twoCellAnchor>
  <xdr:twoCellAnchor>
    <xdr:from>
      <xdr:col>5</xdr:col>
      <xdr:colOff>701875</xdr:colOff>
      <xdr:row>63</xdr:row>
      <xdr:rowOff>67121</xdr:rowOff>
    </xdr:from>
    <xdr:to>
      <xdr:col>7</xdr:col>
      <xdr:colOff>43436</xdr:colOff>
      <xdr:row>63</xdr:row>
      <xdr:rowOff>67121</xdr:rowOff>
    </xdr:to>
    <xdr:cxnSp macro="">
      <xdr:nvCxnSpPr>
        <xdr:cNvPr id="54" name="Straight Connector 72">
          <a:extLst>
            <a:ext uri="{FF2B5EF4-FFF2-40B4-BE49-F238E27FC236}">
              <a16:creationId xmlns:a16="http://schemas.microsoft.com/office/drawing/2014/main" id="{32C891E6-DE8A-440E-9188-5861BE6437E4}"/>
            </a:ext>
          </a:extLst>
        </xdr:cNvPr>
        <xdr:cNvCxnSpPr/>
      </xdr:nvCxnSpPr>
      <xdr:spPr bwMode="auto">
        <a:xfrm>
          <a:off x="4702375" y="11439971"/>
          <a:ext cx="94176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167369</xdr:colOff>
      <xdr:row>63</xdr:row>
      <xdr:rowOff>75586</xdr:rowOff>
    </xdr:from>
    <xdr:to>
      <xdr:col>7</xdr:col>
      <xdr:colOff>566144</xdr:colOff>
      <xdr:row>67</xdr:row>
      <xdr:rowOff>3828</xdr:rowOff>
    </xdr:to>
    <xdr:sp macro="" textlink="">
      <xdr:nvSpPr>
        <xdr:cNvPr id="55" name="TextBox 121">
          <a:hlinkClick xmlns:r="http://schemas.openxmlformats.org/officeDocument/2006/relationships" r:id="rId12"/>
          <a:extLst>
            <a:ext uri="{FF2B5EF4-FFF2-40B4-BE49-F238E27FC236}">
              <a16:creationId xmlns:a16="http://schemas.microsoft.com/office/drawing/2014/main" id="{90913732-A2BF-400A-B266-D78C634851D4}"/>
            </a:ext>
          </a:extLst>
        </xdr:cNvPr>
        <xdr:cNvSpPr txBox="1"/>
      </xdr:nvSpPr>
      <xdr:spPr bwMode="auto">
        <a:xfrm>
          <a:off x="4167869" y="11448436"/>
          <a:ext cx="1998975" cy="6648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de Incentivos Institucionales</a:t>
          </a:r>
        </a:p>
      </xdr:txBody>
    </xdr:sp>
    <xdr:clientData/>
  </xdr:twoCellAnchor>
  <xdr:oneCellAnchor>
    <xdr:from>
      <xdr:col>12</xdr:col>
      <xdr:colOff>269065</xdr:colOff>
      <xdr:row>1</xdr:row>
      <xdr:rowOff>129156</xdr:rowOff>
    </xdr:from>
    <xdr:ext cx="2647628" cy="453846"/>
    <xdr:pic>
      <xdr:nvPicPr>
        <xdr:cNvPr id="56" name="Imagen 55">
          <a:extLst>
            <a:ext uri="{FF2B5EF4-FFF2-40B4-BE49-F238E27FC236}">
              <a16:creationId xmlns:a16="http://schemas.microsoft.com/office/drawing/2014/main" id="{F353B8E0-947B-47F7-B375-F794EF24A74D}"/>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70265" y="186306"/>
          <a:ext cx="2647628" cy="453846"/>
        </a:xfrm>
        <a:prstGeom prst="rect">
          <a:avLst/>
        </a:prstGeom>
      </xdr:spPr>
    </xdr:pic>
    <xdr:clientData/>
  </xdr:oneCellAnchor>
  <xdr:twoCellAnchor editAs="oneCell">
    <xdr:from>
      <xdr:col>0</xdr:col>
      <xdr:colOff>269068</xdr:colOff>
      <xdr:row>1</xdr:row>
      <xdr:rowOff>107629</xdr:rowOff>
    </xdr:from>
    <xdr:to>
      <xdr:col>3</xdr:col>
      <xdr:colOff>10763</xdr:colOff>
      <xdr:row>4</xdr:row>
      <xdr:rowOff>1</xdr:rowOff>
    </xdr:to>
    <xdr:pic>
      <xdr:nvPicPr>
        <xdr:cNvPr id="57" name="Imagen 56" descr="Resultado de imagen de GOBIERNO DE COLOMBIA">
          <a:extLst>
            <a:ext uri="{FF2B5EF4-FFF2-40B4-BE49-F238E27FC236}">
              <a16:creationId xmlns:a16="http://schemas.microsoft.com/office/drawing/2014/main" id="{869232FE-64A1-4814-A77C-857CFC16E2CE}"/>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269068" y="164779"/>
          <a:ext cx="2141995" cy="4448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746125</xdr:colOff>
      <xdr:row>12</xdr:row>
      <xdr:rowOff>118285</xdr:rowOff>
    </xdr:from>
    <xdr:to>
      <xdr:col>6</xdr:col>
      <xdr:colOff>2173540</xdr:colOff>
      <xdr:row>39</xdr:row>
      <xdr:rowOff>48719</xdr:rowOff>
    </xdr:to>
    <xdr:pic>
      <xdr:nvPicPr>
        <xdr:cNvPr id="2" name="Imagen 1">
          <a:hlinkClick xmlns:r="http://schemas.openxmlformats.org/officeDocument/2006/relationships" r:id="rId1"/>
          <a:extLst>
            <a:ext uri="{FF2B5EF4-FFF2-40B4-BE49-F238E27FC236}">
              <a16:creationId xmlns:a16="http://schemas.microsoft.com/office/drawing/2014/main" id="{B6486E28-817D-48D1-93CF-C6AD9FC025E2}"/>
            </a:ext>
          </a:extLst>
        </xdr:cNvPr>
        <xdr:cNvPicPr>
          <a:picLocks noChangeAspect="1"/>
        </xdr:cNvPicPr>
      </xdr:nvPicPr>
      <xdr:blipFill>
        <a:blip xmlns:r="http://schemas.openxmlformats.org/officeDocument/2006/relationships" r:embed="rId2"/>
        <a:stretch>
          <a:fillRect/>
        </a:stretch>
      </xdr:blipFill>
      <xdr:spPr>
        <a:xfrm>
          <a:off x="847725" y="3629835"/>
          <a:ext cx="16359440" cy="5169184"/>
        </a:xfrm>
        <a:prstGeom prst="rect">
          <a:avLst/>
        </a:prstGeom>
      </xdr:spPr>
    </xdr:pic>
    <xdr:clientData/>
  </xdr:twoCellAnchor>
  <xdr:twoCellAnchor>
    <xdr:from>
      <xdr:col>3</xdr:col>
      <xdr:colOff>850900</xdr:colOff>
      <xdr:row>27</xdr:row>
      <xdr:rowOff>132045</xdr:rowOff>
    </xdr:from>
    <xdr:to>
      <xdr:col>6</xdr:col>
      <xdr:colOff>1841499</xdr:colOff>
      <xdr:row>31</xdr:row>
      <xdr:rowOff>139700</xdr:rowOff>
    </xdr:to>
    <xdr:sp macro="" textlink="">
      <xdr:nvSpPr>
        <xdr:cNvPr id="7" name="Rectángulo: esquinas redondeadas 2">
          <a:extLst>
            <a:ext uri="{FF2B5EF4-FFF2-40B4-BE49-F238E27FC236}">
              <a16:creationId xmlns:a16="http://schemas.microsoft.com/office/drawing/2014/main" id="{43F474C4-0D47-4E58-AA49-2AD024702A6E}"/>
            </a:ext>
          </a:extLst>
        </xdr:cNvPr>
        <xdr:cNvSpPr/>
      </xdr:nvSpPr>
      <xdr:spPr>
        <a:xfrm>
          <a:off x="8420100" y="6037545"/>
          <a:ext cx="6134099" cy="718855"/>
        </a:xfrm>
        <a:prstGeom prst="roundRect">
          <a:avLst/>
        </a:prstGeom>
        <a:noFill/>
        <a:ln w="7620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0</xdr:col>
      <xdr:colOff>63500</xdr:colOff>
      <xdr:row>0</xdr:row>
      <xdr:rowOff>63500</xdr:rowOff>
    </xdr:from>
    <xdr:to>
      <xdr:col>2</xdr:col>
      <xdr:colOff>829553</xdr:colOff>
      <xdr:row>10</xdr:row>
      <xdr:rowOff>133272</xdr:rowOff>
    </xdr:to>
    <xdr:pic>
      <xdr:nvPicPr>
        <xdr:cNvPr id="4" name="Imagen 3">
          <a:hlinkClick xmlns:r="http://schemas.openxmlformats.org/officeDocument/2006/relationships" r:id="rId3"/>
          <a:extLst>
            <a:ext uri="{FF2B5EF4-FFF2-40B4-BE49-F238E27FC236}">
              <a16:creationId xmlns:a16="http://schemas.microsoft.com/office/drawing/2014/main" id="{9FC3BC93-D8A0-45B4-8F9E-2BA7F9C2CBD3}"/>
            </a:ext>
          </a:extLst>
        </xdr:cNvPr>
        <xdr:cNvPicPr>
          <a:picLocks noChangeAspect="1"/>
        </xdr:cNvPicPr>
      </xdr:nvPicPr>
      <xdr:blipFill>
        <a:blip xmlns:r="http://schemas.openxmlformats.org/officeDocument/2006/relationships" r:embed="rId4"/>
        <a:stretch>
          <a:fillRect/>
        </a:stretch>
      </xdr:blipFill>
      <xdr:spPr>
        <a:xfrm>
          <a:off x="63500" y="63500"/>
          <a:ext cx="3890253" cy="2038272"/>
        </a:xfrm>
        <a:prstGeom prst="rect">
          <a:avLst/>
        </a:prstGeom>
      </xdr:spPr>
    </xdr:pic>
    <xdr:clientData/>
  </xdr:twoCellAnchor>
  <xdr:oneCellAnchor>
    <xdr:from>
      <xdr:col>3</xdr:col>
      <xdr:colOff>349250</xdr:colOff>
      <xdr:row>2</xdr:row>
      <xdr:rowOff>28575</xdr:rowOff>
    </xdr:from>
    <xdr:ext cx="3448548" cy="571500"/>
    <xdr:pic>
      <xdr:nvPicPr>
        <xdr:cNvPr id="5" name="Imagen 4">
          <a:extLst>
            <a:ext uri="{FF2B5EF4-FFF2-40B4-BE49-F238E27FC236}">
              <a16:creationId xmlns:a16="http://schemas.microsoft.com/office/drawing/2014/main" id="{9AB3CC33-3E01-43EF-8F20-0E7F651E2DAC}"/>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1139" t="33191" r="1194" b="32311"/>
        <a:stretch/>
      </xdr:blipFill>
      <xdr:spPr>
        <a:xfrm>
          <a:off x="4889500" y="403225"/>
          <a:ext cx="3448548" cy="571500"/>
        </a:xfrm>
        <a:prstGeom prst="rect">
          <a:avLst/>
        </a:prstGeom>
      </xdr:spPr>
    </xdr:pic>
    <xdr:clientData/>
  </xdr:oneCellAnchor>
  <xdr:oneCellAnchor>
    <xdr:from>
      <xdr:col>3</xdr:col>
      <xdr:colOff>311149</xdr:colOff>
      <xdr:row>7</xdr:row>
      <xdr:rowOff>34925</xdr:rowOff>
    </xdr:from>
    <xdr:ext cx="3519217" cy="603250"/>
    <xdr:pic>
      <xdr:nvPicPr>
        <xdr:cNvPr id="6" name="Imagen 5">
          <a:extLst>
            <a:ext uri="{FF2B5EF4-FFF2-40B4-BE49-F238E27FC236}">
              <a16:creationId xmlns:a16="http://schemas.microsoft.com/office/drawing/2014/main" id="{3D8AF3BB-796B-4D81-BD65-143D6B40CB1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851399" y="1266825"/>
          <a:ext cx="3519217" cy="60325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1</xdr:col>
      <xdr:colOff>50799</xdr:colOff>
      <xdr:row>1</xdr:row>
      <xdr:rowOff>142874</xdr:rowOff>
    </xdr:from>
    <xdr:to>
      <xdr:col>3</xdr:col>
      <xdr:colOff>3175</xdr:colOff>
      <xdr:row>12</xdr:row>
      <xdr:rowOff>52981</xdr:rowOff>
    </xdr:to>
    <xdr:pic>
      <xdr:nvPicPr>
        <xdr:cNvPr id="2" name="Imagen 1">
          <a:hlinkClick xmlns:r="http://schemas.openxmlformats.org/officeDocument/2006/relationships" r:id="rId1"/>
          <a:extLst>
            <a:ext uri="{FF2B5EF4-FFF2-40B4-BE49-F238E27FC236}">
              <a16:creationId xmlns:a16="http://schemas.microsoft.com/office/drawing/2014/main" id="{8EB420D4-9DDD-4CB5-A8C3-B24E4B1A732A}"/>
            </a:ext>
          </a:extLst>
        </xdr:cNvPr>
        <xdr:cNvPicPr>
          <a:picLocks noChangeAspect="1"/>
        </xdr:cNvPicPr>
      </xdr:nvPicPr>
      <xdr:blipFill>
        <a:blip xmlns:r="http://schemas.openxmlformats.org/officeDocument/2006/relationships" r:embed="rId2"/>
        <a:stretch>
          <a:fillRect/>
        </a:stretch>
      </xdr:blipFill>
      <xdr:spPr>
        <a:xfrm>
          <a:off x="152399" y="333374"/>
          <a:ext cx="3914776" cy="2018307"/>
        </a:xfrm>
        <a:prstGeom prst="rect">
          <a:avLst/>
        </a:prstGeom>
      </xdr:spPr>
    </xdr:pic>
    <xdr:clientData/>
  </xdr:twoCellAnchor>
  <xdr:oneCellAnchor>
    <xdr:from>
      <xdr:col>3</xdr:col>
      <xdr:colOff>31750</xdr:colOff>
      <xdr:row>2</xdr:row>
      <xdr:rowOff>158750</xdr:rowOff>
    </xdr:from>
    <xdr:ext cx="3448548" cy="571500"/>
    <xdr:pic>
      <xdr:nvPicPr>
        <xdr:cNvPr id="3" name="Imagen 2">
          <a:extLst>
            <a:ext uri="{FF2B5EF4-FFF2-40B4-BE49-F238E27FC236}">
              <a16:creationId xmlns:a16="http://schemas.microsoft.com/office/drawing/2014/main" id="{7461B213-851A-4CA4-9F84-88F084C2A24E}"/>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139" t="33191" r="1194" b="32311"/>
        <a:stretch/>
      </xdr:blipFill>
      <xdr:spPr>
        <a:xfrm>
          <a:off x="4095750" y="520700"/>
          <a:ext cx="3448548" cy="571500"/>
        </a:xfrm>
        <a:prstGeom prst="rect">
          <a:avLst/>
        </a:prstGeom>
      </xdr:spPr>
    </xdr:pic>
    <xdr:clientData/>
  </xdr:oneCellAnchor>
  <xdr:oneCellAnchor>
    <xdr:from>
      <xdr:col>3</xdr:col>
      <xdr:colOff>15875</xdr:colOff>
      <xdr:row>9</xdr:row>
      <xdr:rowOff>0</xdr:rowOff>
    </xdr:from>
    <xdr:ext cx="3519217" cy="603250"/>
    <xdr:pic>
      <xdr:nvPicPr>
        <xdr:cNvPr id="4" name="Imagen 3">
          <a:extLst>
            <a:ext uri="{FF2B5EF4-FFF2-40B4-BE49-F238E27FC236}">
              <a16:creationId xmlns:a16="http://schemas.microsoft.com/office/drawing/2014/main" id="{0441AE20-77D3-44FB-83EB-F6B875A8515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079875" y="1562100"/>
          <a:ext cx="3519217" cy="60325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1</xdr:col>
      <xdr:colOff>448733</xdr:colOff>
      <xdr:row>0</xdr:row>
      <xdr:rowOff>139700</xdr:rowOff>
    </xdr:from>
    <xdr:to>
      <xdr:col>2</xdr:col>
      <xdr:colOff>2512483</xdr:colOff>
      <xdr:row>12</xdr:row>
      <xdr:rowOff>177800</xdr:rowOff>
    </xdr:to>
    <xdr:pic>
      <xdr:nvPicPr>
        <xdr:cNvPr id="2" name="Imagen 1">
          <a:hlinkClick xmlns:r="http://schemas.openxmlformats.org/officeDocument/2006/relationships" r:id="rId1"/>
          <a:extLst>
            <a:ext uri="{FF2B5EF4-FFF2-40B4-BE49-F238E27FC236}">
              <a16:creationId xmlns:a16="http://schemas.microsoft.com/office/drawing/2014/main" id="{B7B6AE91-975B-4311-9A45-8F749F1659FC}"/>
            </a:ext>
          </a:extLst>
        </xdr:cNvPr>
        <xdr:cNvPicPr>
          <a:picLocks noChangeAspect="1"/>
        </xdr:cNvPicPr>
      </xdr:nvPicPr>
      <xdr:blipFill>
        <a:blip xmlns:r="http://schemas.openxmlformats.org/officeDocument/2006/relationships" r:embed="rId2"/>
        <a:stretch>
          <a:fillRect/>
        </a:stretch>
      </xdr:blipFill>
      <xdr:spPr>
        <a:xfrm>
          <a:off x="550333" y="139700"/>
          <a:ext cx="4146550" cy="2228850"/>
        </a:xfrm>
        <a:prstGeom prst="rect">
          <a:avLst/>
        </a:prstGeom>
      </xdr:spPr>
    </xdr:pic>
    <xdr:clientData/>
  </xdr:twoCellAnchor>
  <xdr:oneCellAnchor>
    <xdr:from>
      <xdr:col>3</xdr:col>
      <xdr:colOff>222250</xdr:colOff>
      <xdr:row>3</xdr:row>
      <xdr:rowOff>15875</xdr:rowOff>
    </xdr:from>
    <xdr:ext cx="3448548" cy="571500"/>
    <xdr:pic>
      <xdr:nvPicPr>
        <xdr:cNvPr id="3" name="Imagen 2">
          <a:extLst>
            <a:ext uri="{FF2B5EF4-FFF2-40B4-BE49-F238E27FC236}">
              <a16:creationId xmlns:a16="http://schemas.microsoft.com/office/drawing/2014/main" id="{5FD855E0-7907-4D1B-9C4D-A462FC10F964}"/>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139" t="33191" r="1194" b="32311"/>
        <a:stretch/>
      </xdr:blipFill>
      <xdr:spPr>
        <a:xfrm>
          <a:off x="5441950" y="549275"/>
          <a:ext cx="3448548" cy="571500"/>
        </a:xfrm>
        <a:prstGeom prst="rect">
          <a:avLst/>
        </a:prstGeom>
      </xdr:spPr>
    </xdr:pic>
    <xdr:clientData/>
  </xdr:oneCellAnchor>
  <xdr:oneCellAnchor>
    <xdr:from>
      <xdr:col>3</xdr:col>
      <xdr:colOff>222250</xdr:colOff>
      <xdr:row>8</xdr:row>
      <xdr:rowOff>127000</xdr:rowOff>
    </xdr:from>
    <xdr:ext cx="3519217" cy="603250"/>
    <xdr:pic>
      <xdr:nvPicPr>
        <xdr:cNvPr id="4" name="Imagen 3">
          <a:extLst>
            <a:ext uri="{FF2B5EF4-FFF2-40B4-BE49-F238E27FC236}">
              <a16:creationId xmlns:a16="http://schemas.microsoft.com/office/drawing/2014/main" id="{EF8AFD49-CDD5-4A25-B891-83FBC48F2E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41950" y="1517650"/>
          <a:ext cx="3519217" cy="6032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7</xdr:col>
      <xdr:colOff>0</xdr:colOff>
      <xdr:row>0</xdr:row>
      <xdr:rowOff>0</xdr:rowOff>
    </xdr:from>
    <xdr:ext cx="304800" cy="309130"/>
    <xdr:sp macro="" textlink="">
      <xdr:nvSpPr>
        <xdr:cNvPr id="2" name="AutoShape 1">
          <a:extLst>
            <a:ext uri="{FF2B5EF4-FFF2-40B4-BE49-F238E27FC236}">
              <a16:creationId xmlns:a16="http://schemas.microsoft.com/office/drawing/2014/main" id="{3EFE50E8-C4ED-4031-965E-460CD89B27D6}"/>
            </a:ext>
          </a:extLst>
        </xdr:cNvPr>
        <xdr:cNvSpPr>
          <a:spLocks noChangeAspect="1" noChangeArrowheads="1"/>
        </xdr:cNvSpPr>
      </xdr:nvSpPr>
      <xdr:spPr bwMode="auto">
        <a:xfrm>
          <a:off x="8839200" y="0"/>
          <a:ext cx="304800" cy="3091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138869</xdr:colOff>
      <xdr:row>0</xdr:row>
      <xdr:rowOff>296402</xdr:rowOff>
    </xdr:from>
    <xdr:ext cx="2569062" cy="425750"/>
    <xdr:pic>
      <xdr:nvPicPr>
        <xdr:cNvPr id="3" name="Imagen 3">
          <a:extLst>
            <a:ext uri="{FF2B5EF4-FFF2-40B4-BE49-F238E27FC236}">
              <a16:creationId xmlns:a16="http://schemas.microsoft.com/office/drawing/2014/main" id="{35186C24-D3F4-47A8-9891-3616F4020FB2}"/>
            </a:ext>
            <a:ext uri="{147F2762-F138-4A5C-976F-8EAC2B608ADB}">
              <a16:predDERef xmlns:a16="http://schemas.microsoft.com/office/drawing/2014/main" pred="{BFFBD358-C249-41C3-9EE2-CA8A3AE1E10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39" t="33191" r="1194" b="32311"/>
        <a:stretch/>
      </xdr:blipFill>
      <xdr:spPr>
        <a:xfrm>
          <a:off x="4315978" y="296402"/>
          <a:ext cx="2569062" cy="425750"/>
        </a:xfrm>
        <a:prstGeom prst="rect">
          <a:avLst/>
        </a:prstGeom>
      </xdr:spPr>
    </xdr:pic>
    <xdr:clientData/>
  </xdr:oneCellAnchor>
  <xdr:oneCellAnchor>
    <xdr:from>
      <xdr:col>0</xdr:col>
      <xdr:colOff>284475</xdr:colOff>
      <xdr:row>0</xdr:row>
      <xdr:rowOff>264117</xdr:rowOff>
    </xdr:from>
    <xdr:ext cx="2712040" cy="464887"/>
    <xdr:pic>
      <xdr:nvPicPr>
        <xdr:cNvPr id="4" name="Imagen 4">
          <a:extLst>
            <a:ext uri="{FF2B5EF4-FFF2-40B4-BE49-F238E27FC236}">
              <a16:creationId xmlns:a16="http://schemas.microsoft.com/office/drawing/2014/main" id="{10FB4E96-41E9-4A25-866A-42F174DA5E21}"/>
            </a:ext>
            <a:ext uri="{147F2762-F138-4A5C-976F-8EAC2B608ADB}">
              <a16:predDERef xmlns:a16="http://schemas.microsoft.com/office/drawing/2014/main" pred="{A5ED55A9-1069-41C0-BEE4-044913C6AF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4475" y="264117"/>
          <a:ext cx="2712040" cy="46488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34635</xdr:colOff>
      <xdr:row>13</xdr:row>
      <xdr:rowOff>295371</xdr:rowOff>
    </xdr:from>
    <xdr:to>
      <xdr:col>4</xdr:col>
      <xdr:colOff>2183995</xdr:colOff>
      <xdr:row>17</xdr:row>
      <xdr:rowOff>1007237</xdr:rowOff>
    </xdr:to>
    <xdr:pic>
      <xdr:nvPicPr>
        <xdr:cNvPr id="2" name="Imagen 1">
          <a:extLst>
            <a:ext uri="{FF2B5EF4-FFF2-40B4-BE49-F238E27FC236}">
              <a16:creationId xmlns:a16="http://schemas.microsoft.com/office/drawing/2014/main" id="{7FC5F5B0-8F91-482B-9584-468ECF6B8C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235" y="9725121"/>
          <a:ext cx="16155555" cy="72104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150015</xdr:colOff>
      <xdr:row>0</xdr:row>
      <xdr:rowOff>0</xdr:rowOff>
    </xdr:from>
    <xdr:to>
      <xdr:col>1</xdr:col>
      <xdr:colOff>5188127</xdr:colOff>
      <xdr:row>5</xdr:row>
      <xdr:rowOff>563365</xdr:rowOff>
    </xdr:to>
    <xdr:pic>
      <xdr:nvPicPr>
        <xdr:cNvPr id="3" name="Imagen 2">
          <a:hlinkClick xmlns:r="http://schemas.openxmlformats.org/officeDocument/2006/relationships" r:id="rId2"/>
          <a:extLst>
            <a:ext uri="{FF2B5EF4-FFF2-40B4-BE49-F238E27FC236}">
              <a16:creationId xmlns:a16="http://schemas.microsoft.com/office/drawing/2014/main" id="{78C0CEEF-B4DE-4DC6-B85C-2F15FCB8777B}"/>
            </a:ext>
          </a:extLst>
        </xdr:cNvPr>
        <xdr:cNvPicPr>
          <a:picLocks noChangeAspect="1"/>
        </xdr:cNvPicPr>
      </xdr:nvPicPr>
      <xdr:blipFill>
        <a:blip xmlns:r="http://schemas.openxmlformats.org/officeDocument/2006/relationships" r:embed="rId3"/>
        <a:stretch>
          <a:fillRect/>
        </a:stretch>
      </xdr:blipFill>
      <xdr:spPr>
        <a:xfrm>
          <a:off x="251615" y="0"/>
          <a:ext cx="5036207" cy="2698870"/>
        </a:xfrm>
        <a:prstGeom prst="rect">
          <a:avLst/>
        </a:prstGeom>
      </xdr:spPr>
    </xdr:pic>
    <xdr:clientData/>
  </xdr:twoCellAnchor>
  <xdr:oneCellAnchor>
    <xdr:from>
      <xdr:col>2</xdr:col>
      <xdr:colOff>567446</xdr:colOff>
      <xdr:row>1</xdr:row>
      <xdr:rowOff>148617</xdr:rowOff>
    </xdr:from>
    <xdr:ext cx="4810033" cy="797128"/>
    <xdr:pic>
      <xdr:nvPicPr>
        <xdr:cNvPr id="4" name="Imagen 3">
          <a:extLst>
            <a:ext uri="{FF2B5EF4-FFF2-40B4-BE49-F238E27FC236}">
              <a16:creationId xmlns:a16="http://schemas.microsoft.com/office/drawing/2014/main" id="{3FA11C62-94AD-4592-A67C-DC7EF46EF0E6}"/>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1139" t="33191" r="1194" b="32311"/>
        <a:stretch/>
      </xdr:blipFill>
      <xdr:spPr>
        <a:xfrm>
          <a:off x="6485646" y="764567"/>
          <a:ext cx="4810033" cy="797128"/>
        </a:xfrm>
        <a:prstGeom prst="rect">
          <a:avLst/>
        </a:prstGeom>
      </xdr:spPr>
    </xdr:pic>
    <xdr:clientData/>
  </xdr:oneCellAnchor>
  <xdr:oneCellAnchor>
    <xdr:from>
      <xdr:col>2</xdr:col>
      <xdr:colOff>648510</xdr:colOff>
      <xdr:row>3</xdr:row>
      <xdr:rowOff>540426</xdr:rowOff>
    </xdr:from>
    <xdr:ext cx="4650260" cy="797128"/>
    <xdr:pic>
      <xdr:nvPicPr>
        <xdr:cNvPr id="5" name="Imagen 4">
          <a:extLst>
            <a:ext uri="{FF2B5EF4-FFF2-40B4-BE49-F238E27FC236}">
              <a16:creationId xmlns:a16="http://schemas.microsoft.com/office/drawing/2014/main" id="{458DCB88-BCBF-43E8-B094-8BFA9BBDADB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566710" y="1924726"/>
          <a:ext cx="4650260" cy="797128"/>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148773</xdr:colOff>
      <xdr:row>0</xdr:row>
      <xdr:rowOff>0</xdr:rowOff>
    </xdr:from>
    <xdr:to>
      <xdr:col>1</xdr:col>
      <xdr:colOff>2228851</xdr:colOff>
      <xdr:row>6</xdr:row>
      <xdr:rowOff>8062</xdr:rowOff>
    </xdr:to>
    <xdr:pic>
      <xdr:nvPicPr>
        <xdr:cNvPr id="2" name="Imagen 3">
          <a:hlinkClick xmlns:r="http://schemas.openxmlformats.org/officeDocument/2006/relationships" r:id="rId1"/>
          <a:extLst>
            <a:ext uri="{FF2B5EF4-FFF2-40B4-BE49-F238E27FC236}">
              <a16:creationId xmlns:a16="http://schemas.microsoft.com/office/drawing/2014/main" id="{BDA85148-ECBD-42E1-B1CD-D3F971A9BE11}"/>
            </a:ext>
          </a:extLst>
        </xdr:cNvPr>
        <xdr:cNvPicPr>
          <a:picLocks noChangeAspect="1"/>
        </xdr:cNvPicPr>
      </xdr:nvPicPr>
      <xdr:blipFill>
        <a:blip xmlns:r="http://schemas.openxmlformats.org/officeDocument/2006/relationships" r:embed="rId2"/>
        <a:stretch>
          <a:fillRect/>
        </a:stretch>
      </xdr:blipFill>
      <xdr:spPr>
        <a:xfrm>
          <a:off x="148773" y="0"/>
          <a:ext cx="2905578" cy="1538412"/>
        </a:xfrm>
        <a:prstGeom prst="rect">
          <a:avLst/>
        </a:prstGeom>
      </xdr:spPr>
    </xdr:pic>
    <xdr:clientData/>
  </xdr:twoCellAnchor>
  <xdr:oneCellAnchor>
    <xdr:from>
      <xdr:col>2</xdr:col>
      <xdr:colOff>136071</xdr:colOff>
      <xdr:row>0</xdr:row>
      <xdr:rowOff>235857</xdr:rowOff>
    </xdr:from>
    <xdr:ext cx="2846419" cy="471714"/>
    <xdr:pic>
      <xdr:nvPicPr>
        <xdr:cNvPr id="3" name="Imagen 2">
          <a:extLst>
            <a:ext uri="{FF2B5EF4-FFF2-40B4-BE49-F238E27FC236}">
              <a16:creationId xmlns:a16="http://schemas.microsoft.com/office/drawing/2014/main" id="{5BE08600-7305-4D5C-8B52-315FF2FC9C68}"/>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139" t="33191" r="1194" b="32311"/>
        <a:stretch/>
      </xdr:blipFill>
      <xdr:spPr>
        <a:xfrm>
          <a:off x="3584121" y="235857"/>
          <a:ext cx="2846419" cy="471714"/>
        </a:xfrm>
        <a:prstGeom prst="rect">
          <a:avLst/>
        </a:prstGeom>
      </xdr:spPr>
    </xdr:pic>
    <xdr:clientData/>
  </xdr:oneCellAnchor>
  <xdr:oneCellAnchor>
    <xdr:from>
      <xdr:col>2</xdr:col>
      <xdr:colOff>154214</xdr:colOff>
      <xdr:row>3</xdr:row>
      <xdr:rowOff>145143</xdr:rowOff>
    </xdr:from>
    <xdr:ext cx="2893786" cy="496041"/>
    <xdr:pic>
      <xdr:nvPicPr>
        <xdr:cNvPr id="4" name="Imagen 3">
          <a:extLst>
            <a:ext uri="{FF2B5EF4-FFF2-40B4-BE49-F238E27FC236}">
              <a16:creationId xmlns:a16="http://schemas.microsoft.com/office/drawing/2014/main" id="{D62C90CC-5E39-402D-8833-7A1FD100573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602264" y="907143"/>
          <a:ext cx="2893786" cy="49604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21168</xdr:colOff>
      <xdr:row>0</xdr:row>
      <xdr:rowOff>0</xdr:rowOff>
    </xdr:from>
    <xdr:to>
      <xdr:col>3</xdr:col>
      <xdr:colOff>2802</xdr:colOff>
      <xdr:row>4</xdr:row>
      <xdr:rowOff>1036130</xdr:rowOff>
    </xdr:to>
    <xdr:pic>
      <xdr:nvPicPr>
        <xdr:cNvPr id="5" name="Imagen 1">
          <a:hlinkClick xmlns:r="http://schemas.openxmlformats.org/officeDocument/2006/relationships" r:id="rId1"/>
          <a:extLst>
            <a:ext uri="{FF2B5EF4-FFF2-40B4-BE49-F238E27FC236}">
              <a16:creationId xmlns:a16="http://schemas.microsoft.com/office/drawing/2014/main" id="{ED4740D9-EFF9-48DF-AADA-99C56D3E5868}"/>
            </a:ext>
          </a:extLst>
        </xdr:cNvPr>
        <xdr:cNvPicPr>
          <a:picLocks noChangeAspect="1"/>
        </xdr:cNvPicPr>
      </xdr:nvPicPr>
      <xdr:blipFill>
        <a:blip xmlns:r="http://schemas.openxmlformats.org/officeDocument/2006/relationships" r:embed="rId2"/>
        <a:stretch>
          <a:fillRect/>
        </a:stretch>
      </xdr:blipFill>
      <xdr:spPr>
        <a:xfrm>
          <a:off x="179918" y="0"/>
          <a:ext cx="3594784" cy="1798130"/>
        </a:xfrm>
        <a:prstGeom prst="rect">
          <a:avLst/>
        </a:prstGeom>
      </xdr:spPr>
    </xdr:pic>
    <xdr:clientData/>
  </xdr:twoCellAnchor>
  <xdr:oneCellAnchor>
    <xdr:from>
      <xdr:col>3</xdr:col>
      <xdr:colOff>116417</xdr:colOff>
      <xdr:row>2</xdr:row>
      <xdr:rowOff>21166</xdr:rowOff>
    </xdr:from>
    <xdr:ext cx="2846419" cy="471714"/>
    <xdr:pic>
      <xdr:nvPicPr>
        <xdr:cNvPr id="6" name="Imagen 5">
          <a:extLst>
            <a:ext uri="{FF2B5EF4-FFF2-40B4-BE49-F238E27FC236}">
              <a16:creationId xmlns:a16="http://schemas.microsoft.com/office/drawing/2014/main" id="{86529163-C605-4CA3-8521-499D392CC58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139" t="33191" r="1194" b="32311"/>
        <a:stretch/>
      </xdr:blipFill>
      <xdr:spPr>
        <a:xfrm>
          <a:off x="3888317" y="402166"/>
          <a:ext cx="2846419" cy="471714"/>
        </a:xfrm>
        <a:prstGeom prst="rect">
          <a:avLst/>
        </a:prstGeom>
      </xdr:spPr>
    </xdr:pic>
    <xdr:clientData/>
  </xdr:oneCellAnchor>
  <xdr:oneCellAnchor>
    <xdr:from>
      <xdr:col>3</xdr:col>
      <xdr:colOff>84666</xdr:colOff>
      <xdr:row>4</xdr:row>
      <xdr:rowOff>412750</xdr:rowOff>
    </xdr:from>
    <xdr:ext cx="2893786" cy="496041"/>
    <xdr:pic>
      <xdr:nvPicPr>
        <xdr:cNvPr id="7" name="Imagen 6">
          <a:extLst>
            <a:ext uri="{FF2B5EF4-FFF2-40B4-BE49-F238E27FC236}">
              <a16:creationId xmlns:a16="http://schemas.microsoft.com/office/drawing/2014/main" id="{AA811DA8-7AEC-4B0E-AD58-EF351DD2AFD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856566" y="1174750"/>
          <a:ext cx="2893786" cy="496041"/>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9</xdr:col>
      <xdr:colOff>757766</xdr:colOff>
      <xdr:row>1</xdr:row>
      <xdr:rowOff>145521</xdr:rowOff>
    </xdr:from>
    <xdr:ext cx="1316568" cy="1251479"/>
    <xdr:pic>
      <xdr:nvPicPr>
        <xdr:cNvPr id="2" name="25 Imagen">
          <a:extLst>
            <a:ext uri="{FF2B5EF4-FFF2-40B4-BE49-F238E27FC236}">
              <a16:creationId xmlns:a16="http://schemas.microsoft.com/office/drawing/2014/main" id="{38280C02-BB97-4B59-9C3E-51EE7B7F8AE2}"/>
            </a:ext>
          </a:extLst>
        </xdr:cNvPr>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585016" y="348721"/>
          <a:ext cx="1316568" cy="1251479"/>
        </a:xfrm>
        <a:prstGeom prst="rect">
          <a:avLst/>
        </a:prstGeom>
        <a:noFill/>
      </xdr:spPr>
    </xdr:pic>
    <xdr:clientData/>
  </xdr:oneCellAnchor>
  <xdr:oneCellAnchor>
    <xdr:from>
      <xdr:col>8</xdr:col>
      <xdr:colOff>643466</xdr:colOff>
      <xdr:row>1</xdr:row>
      <xdr:rowOff>228600</xdr:rowOff>
    </xdr:from>
    <xdr:ext cx="986368" cy="1038219"/>
    <xdr:pic>
      <xdr:nvPicPr>
        <xdr:cNvPr id="3" name="Picture 2">
          <a:extLst>
            <a:ext uri="{FF2B5EF4-FFF2-40B4-BE49-F238E27FC236}">
              <a16:creationId xmlns:a16="http://schemas.microsoft.com/office/drawing/2014/main" id="{D963E09E-7019-4D69-8048-9FD9648D27E9}"/>
            </a:ext>
          </a:extLst>
        </xdr:cNvPr>
        <xdr:cNvPicPr>
          <a:picLocks noChangeAspect="1" noChangeArrowheads="1"/>
        </xdr:cNvPicPr>
      </xdr:nvPicPr>
      <xdr:blipFill>
        <a:blip xmlns:r="http://schemas.openxmlformats.org/officeDocument/2006/relationships" r:embed="rId2" cstate="print">
          <a:clrChange>
            <a:clrFrom>
              <a:srgbClr val="FFFEFC"/>
            </a:clrFrom>
            <a:clrTo>
              <a:srgbClr val="FFFEFC">
                <a:alpha val="0"/>
              </a:srgbClr>
            </a:clrTo>
          </a:clrChange>
          <a:extLst>
            <a:ext uri="{28A0092B-C50C-407E-A947-70E740481C1C}">
              <a14:useLocalDpi xmlns:a14="http://schemas.microsoft.com/office/drawing/2010/main" val="0"/>
            </a:ext>
          </a:extLst>
        </a:blip>
        <a:srcRect/>
        <a:stretch>
          <a:fillRect/>
        </a:stretch>
      </xdr:blipFill>
      <xdr:spPr bwMode="auto">
        <a:xfrm>
          <a:off x="13711766" y="431800"/>
          <a:ext cx="986368" cy="1038219"/>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oneCellAnchor>
  <xdr:twoCellAnchor editAs="oneCell">
    <xdr:from>
      <xdr:col>0</xdr:col>
      <xdr:colOff>300565</xdr:colOff>
      <xdr:row>0</xdr:row>
      <xdr:rowOff>0</xdr:rowOff>
    </xdr:from>
    <xdr:to>
      <xdr:col>1</xdr:col>
      <xdr:colOff>1018740</xdr:colOff>
      <xdr:row>2</xdr:row>
      <xdr:rowOff>1168400</xdr:rowOff>
    </xdr:to>
    <xdr:pic>
      <xdr:nvPicPr>
        <xdr:cNvPr id="4" name="Imagen 3">
          <a:hlinkClick xmlns:r="http://schemas.openxmlformats.org/officeDocument/2006/relationships" r:id="rId3"/>
          <a:extLst>
            <a:ext uri="{FF2B5EF4-FFF2-40B4-BE49-F238E27FC236}">
              <a16:creationId xmlns:a16="http://schemas.microsoft.com/office/drawing/2014/main" id="{0C7DBA23-9B84-474C-B8F4-0B87D9490938}"/>
            </a:ext>
          </a:extLst>
        </xdr:cNvPr>
        <xdr:cNvPicPr>
          <a:picLocks noChangeAspect="1"/>
        </xdr:cNvPicPr>
      </xdr:nvPicPr>
      <xdr:blipFill>
        <a:blip xmlns:r="http://schemas.openxmlformats.org/officeDocument/2006/relationships" r:embed="rId4"/>
        <a:stretch>
          <a:fillRect/>
        </a:stretch>
      </xdr:blipFill>
      <xdr:spPr>
        <a:xfrm>
          <a:off x="300565" y="0"/>
          <a:ext cx="3391525" cy="1816100"/>
        </a:xfrm>
        <a:prstGeom prst="rect">
          <a:avLst/>
        </a:prstGeom>
      </xdr:spPr>
    </xdr:pic>
    <xdr:clientData/>
  </xdr:twoCellAnchor>
  <xdr:oneCellAnchor>
    <xdr:from>
      <xdr:col>2</xdr:col>
      <xdr:colOff>275166</xdr:colOff>
      <xdr:row>1</xdr:row>
      <xdr:rowOff>116416</xdr:rowOff>
    </xdr:from>
    <xdr:ext cx="2846419" cy="471714"/>
    <xdr:pic>
      <xdr:nvPicPr>
        <xdr:cNvPr id="5" name="Imagen 4">
          <a:extLst>
            <a:ext uri="{FF2B5EF4-FFF2-40B4-BE49-F238E27FC236}">
              <a16:creationId xmlns:a16="http://schemas.microsoft.com/office/drawing/2014/main" id="{BF9DCEE4-2027-45EB-B888-7ADFF5550A48}"/>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1139" t="33191" r="1194" b="32311"/>
        <a:stretch/>
      </xdr:blipFill>
      <xdr:spPr>
        <a:xfrm>
          <a:off x="4402666" y="319616"/>
          <a:ext cx="2846419" cy="471714"/>
        </a:xfrm>
        <a:prstGeom prst="rect">
          <a:avLst/>
        </a:prstGeom>
      </xdr:spPr>
    </xdr:pic>
    <xdr:clientData/>
  </xdr:oneCellAnchor>
  <xdr:oneCellAnchor>
    <xdr:from>
      <xdr:col>2</xdr:col>
      <xdr:colOff>169333</xdr:colOff>
      <xdr:row>2</xdr:row>
      <xdr:rowOff>433917</xdr:rowOff>
    </xdr:from>
    <xdr:ext cx="2893786" cy="496041"/>
    <xdr:pic>
      <xdr:nvPicPr>
        <xdr:cNvPr id="6" name="Imagen 5">
          <a:extLst>
            <a:ext uri="{FF2B5EF4-FFF2-40B4-BE49-F238E27FC236}">
              <a16:creationId xmlns:a16="http://schemas.microsoft.com/office/drawing/2014/main" id="{D7A0B5B0-5C73-417C-B29C-E6A19DA9FCD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296833" y="1081617"/>
          <a:ext cx="2893786" cy="496041"/>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265546</xdr:colOff>
      <xdr:row>0</xdr:row>
      <xdr:rowOff>103910</xdr:rowOff>
    </xdr:from>
    <xdr:to>
      <xdr:col>1</xdr:col>
      <xdr:colOff>1801091</xdr:colOff>
      <xdr:row>1</xdr:row>
      <xdr:rowOff>1685636</xdr:rowOff>
    </xdr:to>
    <xdr:pic>
      <xdr:nvPicPr>
        <xdr:cNvPr id="2" name="Imagen 1">
          <a:hlinkClick xmlns:r="http://schemas.openxmlformats.org/officeDocument/2006/relationships" r:id="rId1"/>
          <a:extLst>
            <a:ext uri="{FF2B5EF4-FFF2-40B4-BE49-F238E27FC236}">
              <a16:creationId xmlns:a16="http://schemas.microsoft.com/office/drawing/2014/main" id="{E8F4F240-225A-4205-8D52-7E00803A0A9F}"/>
            </a:ext>
          </a:extLst>
        </xdr:cNvPr>
        <xdr:cNvPicPr>
          <a:picLocks noChangeAspect="1"/>
        </xdr:cNvPicPr>
      </xdr:nvPicPr>
      <xdr:blipFill>
        <a:blip xmlns:r="http://schemas.openxmlformats.org/officeDocument/2006/relationships" r:embed="rId2"/>
        <a:stretch>
          <a:fillRect/>
        </a:stretch>
      </xdr:blipFill>
      <xdr:spPr>
        <a:xfrm>
          <a:off x="265546" y="103910"/>
          <a:ext cx="3775363" cy="1777999"/>
        </a:xfrm>
        <a:prstGeom prst="rect">
          <a:avLst/>
        </a:prstGeom>
      </xdr:spPr>
    </xdr:pic>
    <xdr:clientData/>
  </xdr:twoCellAnchor>
  <xdr:oneCellAnchor>
    <xdr:from>
      <xdr:col>1</xdr:col>
      <xdr:colOff>3198094</xdr:colOff>
      <xdr:row>1</xdr:row>
      <xdr:rowOff>230908</xdr:rowOff>
    </xdr:from>
    <xdr:ext cx="2274454" cy="376927"/>
    <xdr:pic>
      <xdr:nvPicPr>
        <xdr:cNvPr id="7" name="Imagen 2">
          <a:extLst>
            <a:ext uri="{FF2B5EF4-FFF2-40B4-BE49-F238E27FC236}">
              <a16:creationId xmlns:a16="http://schemas.microsoft.com/office/drawing/2014/main" id="{21A037D1-2CD7-4A16-9D0C-21EA6029EECD}"/>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139" t="33191" r="1194" b="32311"/>
        <a:stretch/>
      </xdr:blipFill>
      <xdr:spPr>
        <a:xfrm>
          <a:off x="4699003" y="427181"/>
          <a:ext cx="2274454" cy="376927"/>
        </a:xfrm>
        <a:prstGeom prst="rect">
          <a:avLst/>
        </a:prstGeom>
      </xdr:spPr>
    </xdr:pic>
    <xdr:clientData/>
  </xdr:oneCellAnchor>
  <xdr:oneCellAnchor>
    <xdr:from>
      <xdr:col>1</xdr:col>
      <xdr:colOff>2863272</xdr:colOff>
      <xdr:row>1</xdr:row>
      <xdr:rowOff>1143001</xdr:rowOff>
    </xdr:from>
    <xdr:ext cx="2343728" cy="401752"/>
    <xdr:pic>
      <xdr:nvPicPr>
        <xdr:cNvPr id="6" name="Imagen 3">
          <a:extLst>
            <a:ext uri="{FF2B5EF4-FFF2-40B4-BE49-F238E27FC236}">
              <a16:creationId xmlns:a16="http://schemas.microsoft.com/office/drawing/2014/main" id="{6B7D490B-1819-4CF4-A64F-2BA1B4225D2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364181" y="1339274"/>
          <a:ext cx="2343728" cy="401752"/>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525565</xdr:colOff>
      <xdr:row>0</xdr:row>
      <xdr:rowOff>40532</xdr:rowOff>
    </xdr:from>
    <xdr:to>
      <xdr:col>2</xdr:col>
      <xdr:colOff>1078302</xdr:colOff>
      <xdr:row>3</xdr:row>
      <xdr:rowOff>1587894</xdr:rowOff>
    </xdr:to>
    <xdr:pic>
      <xdr:nvPicPr>
        <xdr:cNvPr id="8" name="Imagen 4">
          <a:hlinkClick xmlns:r="http://schemas.openxmlformats.org/officeDocument/2006/relationships" r:id="rId1"/>
          <a:extLst>
            <a:ext uri="{FF2B5EF4-FFF2-40B4-BE49-F238E27FC236}">
              <a16:creationId xmlns:a16="http://schemas.microsoft.com/office/drawing/2014/main" id="{D85F6FFD-D5AE-4133-8DC5-078292240FB3}"/>
            </a:ext>
            <a:ext uri="{147F2762-F138-4A5C-976F-8EAC2B608ADB}">
              <a16:predDERef xmlns:a16="http://schemas.microsoft.com/office/drawing/2014/main" pred="{970A6BE8-59E1-4915-ABC9-2633CF3F8D76}"/>
            </a:ext>
          </a:extLst>
        </xdr:cNvPr>
        <xdr:cNvPicPr>
          <a:picLocks noChangeAspect="1"/>
        </xdr:cNvPicPr>
      </xdr:nvPicPr>
      <xdr:blipFill>
        <a:blip xmlns:r="http://schemas.openxmlformats.org/officeDocument/2006/relationships" r:embed="rId2"/>
        <a:stretch>
          <a:fillRect/>
        </a:stretch>
      </xdr:blipFill>
      <xdr:spPr>
        <a:xfrm>
          <a:off x="525565" y="40532"/>
          <a:ext cx="4913869" cy="2230287"/>
        </a:xfrm>
        <a:prstGeom prst="rect">
          <a:avLst/>
        </a:prstGeom>
      </xdr:spPr>
    </xdr:pic>
    <xdr:clientData/>
  </xdr:twoCellAnchor>
  <xdr:oneCellAnchor>
    <xdr:from>
      <xdr:col>4</xdr:col>
      <xdr:colOff>391809</xdr:colOff>
      <xdr:row>1</xdr:row>
      <xdr:rowOff>40532</xdr:rowOff>
    </xdr:from>
    <xdr:ext cx="4402399" cy="729574"/>
    <xdr:pic>
      <xdr:nvPicPr>
        <xdr:cNvPr id="6" name="Imagen 5">
          <a:extLst>
            <a:ext uri="{FF2B5EF4-FFF2-40B4-BE49-F238E27FC236}">
              <a16:creationId xmlns:a16="http://schemas.microsoft.com/office/drawing/2014/main" id="{82720F9E-CF38-4E5C-96FB-9E6C3092BD5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139" t="33191" r="1194" b="32311"/>
        <a:stretch/>
      </xdr:blipFill>
      <xdr:spPr>
        <a:xfrm>
          <a:off x="5503559" y="269132"/>
          <a:ext cx="4402399" cy="729574"/>
        </a:xfrm>
        <a:prstGeom prst="rect">
          <a:avLst/>
        </a:prstGeom>
      </xdr:spPr>
    </xdr:pic>
    <xdr:clientData/>
  </xdr:oneCellAnchor>
  <xdr:oneCellAnchor>
    <xdr:from>
      <xdr:col>4</xdr:col>
      <xdr:colOff>432340</xdr:colOff>
      <xdr:row>3</xdr:row>
      <xdr:rowOff>689042</xdr:rowOff>
    </xdr:from>
    <xdr:ext cx="4334988" cy="743086"/>
    <xdr:pic>
      <xdr:nvPicPr>
        <xdr:cNvPr id="7" name="Imagen 6">
          <a:extLst>
            <a:ext uri="{FF2B5EF4-FFF2-40B4-BE49-F238E27FC236}">
              <a16:creationId xmlns:a16="http://schemas.microsoft.com/office/drawing/2014/main" id="{D788DA0D-B811-40F4-ADCA-BF8797CDBA6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544090" y="1374842"/>
          <a:ext cx="4334988" cy="743086"/>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8</xdr:col>
      <xdr:colOff>704850</xdr:colOff>
      <xdr:row>12</xdr:row>
      <xdr:rowOff>152400</xdr:rowOff>
    </xdr:from>
    <xdr:to>
      <xdr:col>11</xdr:col>
      <xdr:colOff>314325</xdr:colOff>
      <xdr:row>22</xdr:row>
      <xdr:rowOff>142875</xdr:rowOff>
    </xdr:to>
    <xdr:sp macro="" textlink="">
      <xdr:nvSpPr>
        <xdr:cNvPr id="2" name="Freeform 6">
          <a:extLst>
            <a:ext uri="{FF2B5EF4-FFF2-40B4-BE49-F238E27FC236}">
              <a16:creationId xmlns:a16="http://schemas.microsoft.com/office/drawing/2014/main" id="{66C379AA-1187-4BA2-AE71-88DD1E08FC10}"/>
            </a:ext>
          </a:extLst>
        </xdr:cNvPr>
        <xdr:cNvSpPr>
          <a:spLocks/>
        </xdr:cNvSpPr>
      </xdr:nvSpPr>
      <xdr:spPr bwMode="auto">
        <a:xfrm flipH="1">
          <a:off x="8521700" y="3067050"/>
          <a:ext cx="2009775" cy="1831975"/>
        </a:xfrm>
        <a:custGeom>
          <a:avLst/>
          <a:gdLst>
            <a:gd name="T0" fmla="*/ 2147483646 w 1631"/>
            <a:gd name="T1" fmla="*/ 0 h 1662"/>
            <a:gd name="T2" fmla="*/ 2147483646 w 1631"/>
            <a:gd name="T3" fmla="*/ 2147483646 h 1662"/>
            <a:gd name="T4" fmla="*/ 2147483646 w 1631"/>
            <a:gd name="T5" fmla="*/ 2147483646 h 1662"/>
            <a:gd name="T6" fmla="*/ 2147483646 w 1631"/>
            <a:gd name="T7" fmla="*/ 2147483646 h 1662"/>
            <a:gd name="T8" fmla="*/ 2147483646 w 1631"/>
            <a:gd name="T9" fmla="*/ 2147483646 h 1662"/>
            <a:gd name="T10" fmla="*/ 2147483646 w 1631"/>
            <a:gd name="T11" fmla="*/ 2147483646 h 1662"/>
            <a:gd name="T12" fmla="*/ 2147483646 w 1631"/>
            <a:gd name="T13" fmla="*/ 2147483646 h 1662"/>
            <a:gd name="T14" fmla="*/ 2147483646 w 1631"/>
            <a:gd name="T15" fmla="*/ 2147483646 h 1662"/>
            <a:gd name="T16" fmla="*/ 2147483646 w 1631"/>
            <a:gd name="T17" fmla="*/ 2147483646 h 1662"/>
            <a:gd name="T18" fmla="*/ 2147483646 w 1631"/>
            <a:gd name="T19" fmla="*/ 2147483646 h 1662"/>
            <a:gd name="T20" fmla="*/ 2147483646 w 1631"/>
            <a:gd name="T21" fmla="*/ 2147483646 h 1662"/>
            <a:gd name="T22" fmla="*/ 2147483646 w 1631"/>
            <a:gd name="T23" fmla="*/ 2147483646 h 1662"/>
            <a:gd name="T24" fmla="*/ 2147483646 w 1631"/>
            <a:gd name="T25" fmla="*/ 2147483646 h 1662"/>
            <a:gd name="T26" fmla="*/ 2147483646 w 1631"/>
            <a:gd name="T27" fmla="*/ 2147483646 h 1662"/>
            <a:gd name="T28" fmla="*/ 2147483646 w 1631"/>
            <a:gd name="T29" fmla="*/ 2147483646 h 1662"/>
            <a:gd name="T30" fmla="*/ 2147483646 w 1631"/>
            <a:gd name="T31" fmla="*/ 2147483646 h 1662"/>
            <a:gd name="T32" fmla="*/ 2147483646 w 1631"/>
            <a:gd name="T33" fmla="*/ 2147483646 h 1662"/>
            <a:gd name="T34" fmla="*/ 2147483646 w 1631"/>
            <a:gd name="T35" fmla="*/ 2147483646 h 1662"/>
            <a:gd name="T36" fmla="*/ 2147483646 w 1631"/>
            <a:gd name="T37" fmla="*/ 2147483646 h 1662"/>
            <a:gd name="T38" fmla="*/ 0 w 1631"/>
            <a:gd name="T39" fmla="*/ 2147483646 h 1662"/>
            <a:gd name="T40" fmla="*/ 2147483646 w 1631"/>
            <a:gd name="T41" fmla="*/ 2147483646 h 1662"/>
            <a:gd name="T42" fmla="*/ 2147483646 w 1631"/>
            <a:gd name="T43" fmla="*/ 2147483646 h 1662"/>
            <a:gd name="T44" fmla="*/ 2147483646 w 1631"/>
            <a:gd name="T45" fmla="*/ 0 h 1662"/>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1631" h="1662">
              <a:moveTo>
                <a:pt x="1165" y="0"/>
              </a:moveTo>
              <a:lnTo>
                <a:pt x="1169" y="6"/>
              </a:lnTo>
              <a:lnTo>
                <a:pt x="1560" y="856"/>
              </a:lnTo>
              <a:lnTo>
                <a:pt x="1631" y="1008"/>
              </a:lnTo>
              <a:lnTo>
                <a:pt x="1627" y="1011"/>
              </a:lnTo>
              <a:lnTo>
                <a:pt x="1614" y="1021"/>
              </a:lnTo>
              <a:lnTo>
                <a:pt x="1595" y="1035"/>
              </a:lnTo>
              <a:lnTo>
                <a:pt x="1570" y="1056"/>
              </a:lnTo>
              <a:lnTo>
                <a:pt x="1537" y="1082"/>
              </a:lnTo>
              <a:lnTo>
                <a:pt x="1501" y="1113"/>
              </a:lnTo>
              <a:lnTo>
                <a:pt x="1460" y="1148"/>
              </a:lnTo>
              <a:lnTo>
                <a:pt x="1416" y="1188"/>
              </a:lnTo>
              <a:lnTo>
                <a:pt x="1370" y="1234"/>
              </a:lnTo>
              <a:lnTo>
                <a:pt x="1416" y="1405"/>
              </a:lnTo>
              <a:lnTo>
                <a:pt x="1238" y="1378"/>
              </a:lnTo>
              <a:lnTo>
                <a:pt x="1167" y="1466"/>
              </a:lnTo>
              <a:lnTo>
                <a:pt x="1102" y="1562"/>
              </a:lnTo>
              <a:lnTo>
                <a:pt x="1042" y="1662"/>
              </a:lnTo>
              <a:lnTo>
                <a:pt x="891" y="1606"/>
              </a:lnTo>
              <a:lnTo>
                <a:pt x="0" y="1280"/>
              </a:lnTo>
              <a:lnTo>
                <a:pt x="21" y="1207"/>
              </a:lnTo>
              <a:lnTo>
                <a:pt x="252" y="382"/>
              </a:lnTo>
              <a:lnTo>
                <a:pt x="1165" y="0"/>
              </a:lnTo>
              <a:close/>
            </a:path>
          </a:pathLst>
        </a:custGeom>
        <a:solidFill>
          <a:srgbClr val="91A418"/>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9</xdr:col>
      <xdr:colOff>28575</xdr:colOff>
      <xdr:row>12</xdr:row>
      <xdr:rowOff>161925</xdr:rowOff>
    </xdr:from>
    <xdr:to>
      <xdr:col>11</xdr:col>
      <xdr:colOff>314325</xdr:colOff>
      <xdr:row>22</xdr:row>
      <xdr:rowOff>76200</xdr:rowOff>
    </xdr:to>
    <xdr:sp macro="" textlink="">
      <xdr:nvSpPr>
        <xdr:cNvPr id="3" name="Freeform 7">
          <a:extLst>
            <a:ext uri="{FF2B5EF4-FFF2-40B4-BE49-F238E27FC236}">
              <a16:creationId xmlns:a16="http://schemas.microsoft.com/office/drawing/2014/main" id="{6F8C0DB5-B4B6-4E2C-B243-C0F1396CBABD}"/>
            </a:ext>
          </a:extLst>
        </xdr:cNvPr>
        <xdr:cNvSpPr>
          <a:spLocks/>
        </xdr:cNvSpPr>
      </xdr:nvSpPr>
      <xdr:spPr bwMode="auto">
        <a:xfrm flipH="1">
          <a:off x="8645525" y="3076575"/>
          <a:ext cx="1885950" cy="1755775"/>
        </a:xfrm>
        <a:custGeom>
          <a:avLst/>
          <a:gdLst>
            <a:gd name="T0" fmla="*/ 2147483646 w 1560"/>
            <a:gd name="T1" fmla="*/ 0 h 1600"/>
            <a:gd name="T2" fmla="*/ 2147483646 w 1560"/>
            <a:gd name="T3" fmla="*/ 2147483646 h 1600"/>
            <a:gd name="T4" fmla="*/ 2147483646 w 1560"/>
            <a:gd name="T5" fmla="*/ 2147483646 h 1600"/>
            <a:gd name="T6" fmla="*/ 2147483646 w 1560"/>
            <a:gd name="T7" fmla="*/ 2147483646 h 1600"/>
            <a:gd name="T8" fmla="*/ 2147483646 w 1560"/>
            <a:gd name="T9" fmla="*/ 2147483646 h 1600"/>
            <a:gd name="T10" fmla="*/ 2147483646 w 1560"/>
            <a:gd name="T11" fmla="*/ 2147483646 h 1600"/>
            <a:gd name="T12" fmla="*/ 2147483646 w 1560"/>
            <a:gd name="T13" fmla="*/ 2147483646 h 1600"/>
            <a:gd name="T14" fmla="*/ 2147483646 w 1560"/>
            <a:gd name="T15" fmla="*/ 2147483646 h 1600"/>
            <a:gd name="T16" fmla="*/ 2147483646 w 1560"/>
            <a:gd name="T17" fmla="*/ 2147483646 h 1600"/>
            <a:gd name="T18" fmla="*/ 2147483646 w 1560"/>
            <a:gd name="T19" fmla="*/ 2147483646 h 1600"/>
            <a:gd name="T20" fmla="*/ 2147483646 w 1560"/>
            <a:gd name="T21" fmla="*/ 2147483646 h 1600"/>
            <a:gd name="T22" fmla="*/ 2147483646 w 1560"/>
            <a:gd name="T23" fmla="*/ 2147483646 h 1600"/>
            <a:gd name="T24" fmla="*/ 2147483646 w 1560"/>
            <a:gd name="T25" fmla="*/ 2147483646 h 1600"/>
            <a:gd name="T26" fmla="*/ 2147483646 w 1560"/>
            <a:gd name="T27" fmla="*/ 2147483646 h 1600"/>
            <a:gd name="T28" fmla="*/ 0 w 1560"/>
            <a:gd name="T29" fmla="*/ 2147483646 h 1600"/>
            <a:gd name="T30" fmla="*/ 2147483646 w 1560"/>
            <a:gd name="T31" fmla="*/ 2147483646 h 1600"/>
            <a:gd name="T32" fmla="*/ 2147483646 w 1560"/>
            <a:gd name="T33" fmla="*/ 2147483646 h 1600"/>
            <a:gd name="T34" fmla="*/ 2147483646 w 1560"/>
            <a:gd name="T35" fmla="*/ 2147483646 h 1600"/>
            <a:gd name="T36" fmla="*/ 2147483646 w 1560"/>
            <a:gd name="T37" fmla="*/ 2147483646 h 1600"/>
            <a:gd name="T38" fmla="*/ 2147483646 w 1560"/>
            <a:gd name="T39" fmla="*/ 2147483646 h 1600"/>
            <a:gd name="T40" fmla="*/ 2147483646 w 1560"/>
            <a:gd name="T41" fmla="*/ 2147483646 h 1600"/>
            <a:gd name="T42" fmla="*/ 2147483646 w 1560"/>
            <a:gd name="T43" fmla="*/ 2147483646 h 1600"/>
            <a:gd name="T44" fmla="*/ 2147483646 w 1560"/>
            <a:gd name="T45" fmla="*/ 2147483646 h 1600"/>
            <a:gd name="T46" fmla="*/ 2147483646 w 1560"/>
            <a:gd name="T47" fmla="*/ 2147483646 h 1600"/>
            <a:gd name="T48" fmla="*/ 2147483646 w 1560"/>
            <a:gd name="T49" fmla="*/ 2147483646 h 1600"/>
            <a:gd name="T50" fmla="*/ 2147483646 w 1560"/>
            <a:gd name="T51" fmla="*/ 2147483646 h 1600"/>
            <a:gd name="T52" fmla="*/ 2147483646 w 1560"/>
            <a:gd name="T53" fmla="*/ 2147483646 h 1600"/>
            <a:gd name="T54" fmla="*/ 2147483646 w 1560"/>
            <a:gd name="T55" fmla="*/ 2147483646 h 1600"/>
            <a:gd name="T56" fmla="*/ 2147483646 w 1560"/>
            <a:gd name="T57" fmla="*/ 2147483646 h 1600"/>
            <a:gd name="T58" fmla="*/ 2147483646 w 1560"/>
            <a:gd name="T59" fmla="*/ 2147483646 h 1600"/>
            <a:gd name="T60" fmla="*/ 2147483646 w 1560"/>
            <a:gd name="T61" fmla="*/ 2147483646 h 1600"/>
            <a:gd name="T62" fmla="*/ 2147483646 w 1560"/>
            <a:gd name="T63" fmla="*/ 2147483646 h 1600"/>
            <a:gd name="T64" fmla="*/ 2147483646 w 1560"/>
            <a:gd name="T65" fmla="*/ 2147483646 h 1600"/>
            <a:gd name="T66" fmla="*/ 2147483646 w 1560"/>
            <a:gd name="T67" fmla="*/ 2147483646 h 1600"/>
            <a:gd name="T68" fmla="*/ 2147483646 w 1560"/>
            <a:gd name="T69" fmla="*/ 2147483646 h 1600"/>
            <a:gd name="T70" fmla="*/ 2147483646 w 1560"/>
            <a:gd name="T71" fmla="*/ 0 h 1600"/>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1560" h="1600">
              <a:moveTo>
                <a:pt x="1169" y="0"/>
              </a:moveTo>
              <a:lnTo>
                <a:pt x="1560" y="850"/>
              </a:lnTo>
              <a:lnTo>
                <a:pt x="1524" y="875"/>
              </a:lnTo>
              <a:lnTo>
                <a:pt x="1480" y="908"/>
              </a:lnTo>
              <a:lnTo>
                <a:pt x="1430" y="946"/>
              </a:lnTo>
              <a:lnTo>
                <a:pt x="1376" y="992"/>
              </a:lnTo>
              <a:lnTo>
                <a:pt x="1317" y="1044"/>
              </a:lnTo>
              <a:lnTo>
                <a:pt x="1255" y="1103"/>
              </a:lnTo>
              <a:lnTo>
                <a:pt x="1194" y="1169"/>
              </a:lnTo>
              <a:lnTo>
                <a:pt x="1130" y="1242"/>
              </a:lnTo>
              <a:lnTo>
                <a:pt x="1067" y="1320"/>
              </a:lnTo>
              <a:lnTo>
                <a:pt x="1006" y="1407"/>
              </a:lnTo>
              <a:lnTo>
                <a:pt x="946" y="1501"/>
              </a:lnTo>
              <a:lnTo>
                <a:pt x="891" y="1600"/>
              </a:lnTo>
              <a:lnTo>
                <a:pt x="0" y="1274"/>
              </a:lnTo>
              <a:lnTo>
                <a:pt x="21" y="1201"/>
              </a:lnTo>
              <a:lnTo>
                <a:pt x="67" y="1080"/>
              </a:lnTo>
              <a:lnTo>
                <a:pt x="119" y="967"/>
              </a:lnTo>
              <a:lnTo>
                <a:pt x="177" y="862"/>
              </a:lnTo>
              <a:lnTo>
                <a:pt x="238" y="764"/>
              </a:lnTo>
              <a:lnTo>
                <a:pt x="302" y="672"/>
              </a:lnTo>
              <a:lnTo>
                <a:pt x="369" y="587"/>
              </a:lnTo>
              <a:lnTo>
                <a:pt x="438" y="508"/>
              </a:lnTo>
              <a:lnTo>
                <a:pt x="507" y="437"/>
              </a:lnTo>
              <a:lnTo>
                <a:pt x="578" y="370"/>
              </a:lnTo>
              <a:lnTo>
                <a:pt x="647" y="311"/>
              </a:lnTo>
              <a:lnTo>
                <a:pt x="716" y="257"/>
              </a:lnTo>
              <a:lnTo>
                <a:pt x="783" y="209"/>
              </a:lnTo>
              <a:lnTo>
                <a:pt x="848" y="167"/>
              </a:lnTo>
              <a:lnTo>
                <a:pt x="910" y="128"/>
              </a:lnTo>
              <a:lnTo>
                <a:pt x="965" y="96"/>
              </a:lnTo>
              <a:lnTo>
                <a:pt x="1019" y="69"/>
              </a:lnTo>
              <a:lnTo>
                <a:pt x="1065" y="44"/>
              </a:lnTo>
              <a:lnTo>
                <a:pt x="1107" y="27"/>
              </a:lnTo>
              <a:lnTo>
                <a:pt x="1142" y="11"/>
              </a:lnTo>
              <a:lnTo>
                <a:pt x="1169" y="0"/>
              </a:lnTo>
              <a:close/>
            </a:path>
          </a:pathLst>
        </a:custGeom>
        <a:solidFill>
          <a:srgbClr val="86ED00">
            <a:alpha val="30196"/>
          </a:srgbClr>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9</xdr:col>
      <xdr:colOff>504825</xdr:colOff>
      <xdr:row>20</xdr:row>
      <xdr:rowOff>171450</xdr:rowOff>
    </xdr:from>
    <xdr:to>
      <xdr:col>12</xdr:col>
      <xdr:colOff>9525</xdr:colOff>
      <xdr:row>31</xdr:row>
      <xdr:rowOff>57150</xdr:rowOff>
    </xdr:to>
    <xdr:sp macro="" textlink="">
      <xdr:nvSpPr>
        <xdr:cNvPr id="4" name="Freeform 8">
          <a:extLst>
            <a:ext uri="{FF2B5EF4-FFF2-40B4-BE49-F238E27FC236}">
              <a16:creationId xmlns:a16="http://schemas.microsoft.com/office/drawing/2014/main" id="{4EF792A9-CEDF-4C72-889C-74A5F923429A}"/>
            </a:ext>
          </a:extLst>
        </xdr:cNvPr>
        <xdr:cNvSpPr>
          <a:spLocks/>
        </xdr:cNvSpPr>
      </xdr:nvSpPr>
      <xdr:spPr bwMode="auto">
        <a:xfrm flipH="1">
          <a:off x="9121775" y="4559300"/>
          <a:ext cx="1905000" cy="1911350"/>
        </a:xfrm>
        <a:custGeom>
          <a:avLst/>
          <a:gdLst>
            <a:gd name="T0" fmla="*/ 2147483646 w 1547"/>
            <a:gd name="T1" fmla="*/ 0 h 1729"/>
            <a:gd name="T2" fmla="*/ 2147483646 w 1547"/>
            <a:gd name="T3" fmla="*/ 2147483646 h 1729"/>
            <a:gd name="T4" fmla="*/ 2147483646 w 1547"/>
            <a:gd name="T5" fmla="*/ 2147483646 h 1729"/>
            <a:gd name="T6" fmla="*/ 2147483646 w 1547"/>
            <a:gd name="T7" fmla="*/ 2147483646 h 1729"/>
            <a:gd name="T8" fmla="*/ 2147483646 w 1547"/>
            <a:gd name="T9" fmla="*/ 2147483646 h 1729"/>
            <a:gd name="T10" fmla="*/ 2147483646 w 1547"/>
            <a:gd name="T11" fmla="*/ 2147483646 h 1729"/>
            <a:gd name="T12" fmla="*/ 2147483646 w 1547"/>
            <a:gd name="T13" fmla="*/ 2147483646 h 1729"/>
            <a:gd name="T14" fmla="*/ 2147483646 w 1547"/>
            <a:gd name="T15" fmla="*/ 2147483646 h 1729"/>
            <a:gd name="T16" fmla="*/ 2147483646 w 1547"/>
            <a:gd name="T17" fmla="*/ 2147483646 h 1729"/>
            <a:gd name="T18" fmla="*/ 2147483646 w 1547"/>
            <a:gd name="T19" fmla="*/ 2147483646 h 1729"/>
            <a:gd name="T20" fmla="*/ 2147483646 w 1547"/>
            <a:gd name="T21" fmla="*/ 2147483646 h 1729"/>
            <a:gd name="T22" fmla="*/ 2147483646 w 1547"/>
            <a:gd name="T23" fmla="*/ 2147483646 h 1729"/>
            <a:gd name="T24" fmla="*/ 2147483646 w 1547"/>
            <a:gd name="T25" fmla="*/ 2147483646 h 1729"/>
            <a:gd name="T26" fmla="*/ 2147483646 w 1547"/>
            <a:gd name="T27" fmla="*/ 2147483646 h 1729"/>
            <a:gd name="T28" fmla="*/ 2147483646 w 1547"/>
            <a:gd name="T29" fmla="*/ 2147483646 h 1729"/>
            <a:gd name="T30" fmla="*/ 2147483646 w 1547"/>
            <a:gd name="T31" fmla="*/ 2147483646 h 1729"/>
            <a:gd name="T32" fmla="*/ 2147483646 w 1547"/>
            <a:gd name="T33" fmla="*/ 2147483646 h 1729"/>
            <a:gd name="T34" fmla="*/ 2147483646 w 1547"/>
            <a:gd name="T35" fmla="*/ 2147483646 h 1729"/>
            <a:gd name="T36" fmla="*/ 2147483646 w 1547"/>
            <a:gd name="T37" fmla="*/ 2147483646 h 1729"/>
            <a:gd name="T38" fmla="*/ 2147483646 w 1547"/>
            <a:gd name="T39" fmla="*/ 2147483646 h 1729"/>
            <a:gd name="T40" fmla="*/ 2147483646 w 1547"/>
            <a:gd name="T41" fmla="*/ 2147483646 h 1729"/>
            <a:gd name="T42" fmla="*/ 0 w 1547"/>
            <a:gd name="T43" fmla="*/ 2147483646 h 1729"/>
            <a:gd name="T44" fmla="*/ 2147483646 w 1547"/>
            <a:gd name="T45" fmla="*/ 0 h 1729"/>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1547" h="1729">
              <a:moveTo>
                <a:pt x="382" y="0"/>
              </a:moveTo>
              <a:lnTo>
                <a:pt x="390" y="2"/>
              </a:lnTo>
              <a:lnTo>
                <a:pt x="1264" y="332"/>
              </a:lnTo>
              <a:lnTo>
                <a:pt x="1422" y="390"/>
              </a:lnTo>
              <a:lnTo>
                <a:pt x="1420" y="395"/>
              </a:lnTo>
              <a:lnTo>
                <a:pt x="1418" y="411"/>
              </a:lnTo>
              <a:lnTo>
                <a:pt x="1414" y="436"/>
              </a:lnTo>
              <a:lnTo>
                <a:pt x="1410" y="468"/>
              </a:lnTo>
              <a:lnTo>
                <a:pt x="1406" y="508"/>
              </a:lnTo>
              <a:lnTo>
                <a:pt x="1403" y="556"/>
              </a:lnTo>
              <a:lnTo>
                <a:pt x="1399" y="610"/>
              </a:lnTo>
              <a:lnTo>
                <a:pt x="1395" y="670"/>
              </a:lnTo>
              <a:lnTo>
                <a:pt x="1395" y="733"/>
              </a:lnTo>
              <a:lnTo>
                <a:pt x="1547" y="823"/>
              </a:lnTo>
              <a:lnTo>
                <a:pt x="1401" y="931"/>
              </a:lnTo>
              <a:lnTo>
                <a:pt x="1412" y="1044"/>
              </a:lnTo>
              <a:lnTo>
                <a:pt x="1431" y="1157"/>
              </a:lnTo>
              <a:lnTo>
                <a:pt x="1460" y="1270"/>
              </a:lnTo>
              <a:lnTo>
                <a:pt x="1314" y="1338"/>
              </a:lnTo>
              <a:lnTo>
                <a:pt x="451" y="1729"/>
              </a:lnTo>
              <a:lnTo>
                <a:pt x="414" y="1664"/>
              </a:lnTo>
              <a:lnTo>
                <a:pt x="0" y="913"/>
              </a:lnTo>
              <a:lnTo>
                <a:pt x="382" y="0"/>
              </a:lnTo>
              <a:close/>
            </a:path>
          </a:pathLst>
        </a:custGeom>
        <a:solidFill>
          <a:srgbClr val="F9B421"/>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10</xdr:col>
      <xdr:colOff>9525</xdr:colOff>
      <xdr:row>20</xdr:row>
      <xdr:rowOff>180975</xdr:rowOff>
    </xdr:from>
    <xdr:to>
      <xdr:col>11</xdr:col>
      <xdr:colOff>504825</xdr:colOff>
      <xdr:row>31</xdr:row>
      <xdr:rowOff>57150</xdr:rowOff>
    </xdr:to>
    <xdr:sp macro="" textlink="">
      <xdr:nvSpPr>
        <xdr:cNvPr id="5" name="Freeform 9">
          <a:extLst>
            <a:ext uri="{FF2B5EF4-FFF2-40B4-BE49-F238E27FC236}">
              <a16:creationId xmlns:a16="http://schemas.microsoft.com/office/drawing/2014/main" id="{C558435F-21B2-47F0-A0DB-9DEDFD24B95D}"/>
            </a:ext>
          </a:extLst>
        </xdr:cNvPr>
        <xdr:cNvSpPr>
          <a:spLocks/>
        </xdr:cNvSpPr>
      </xdr:nvSpPr>
      <xdr:spPr bwMode="auto">
        <a:xfrm flipH="1">
          <a:off x="9426575" y="4568825"/>
          <a:ext cx="1295400" cy="1901825"/>
        </a:xfrm>
        <a:custGeom>
          <a:avLst/>
          <a:gdLst>
            <a:gd name="T0" fmla="*/ 2147483646 w 1090"/>
            <a:gd name="T1" fmla="*/ 0 h 1727"/>
            <a:gd name="T2" fmla="*/ 2147483646 w 1090"/>
            <a:gd name="T3" fmla="*/ 2147483646 h 1727"/>
            <a:gd name="T4" fmla="*/ 2147483646 w 1090"/>
            <a:gd name="T5" fmla="*/ 2147483646 h 1727"/>
            <a:gd name="T6" fmla="*/ 2147483646 w 1090"/>
            <a:gd name="T7" fmla="*/ 2147483646 h 1727"/>
            <a:gd name="T8" fmla="*/ 2147483646 w 1090"/>
            <a:gd name="T9" fmla="*/ 2147483646 h 1727"/>
            <a:gd name="T10" fmla="*/ 2147483646 w 1090"/>
            <a:gd name="T11" fmla="*/ 2147483646 h 1727"/>
            <a:gd name="T12" fmla="*/ 2147483646 w 1090"/>
            <a:gd name="T13" fmla="*/ 2147483646 h 1727"/>
            <a:gd name="T14" fmla="*/ 2147483646 w 1090"/>
            <a:gd name="T15" fmla="*/ 2147483646 h 1727"/>
            <a:gd name="T16" fmla="*/ 2147483646 w 1090"/>
            <a:gd name="T17" fmla="*/ 2147483646 h 1727"/>
            <a:gd name="T18" fmla="*/ 2147483646 w 1090"/>
            <a:gd name="T19" fmla="*/ 2147483646 h 1727"/>
            <a:gd name="T20" fmla="*/ 2147483646 w 1090"/>
            <a:gd name="T21" fmla="*/ 2147483646 h 1727"/>
            <a:gd name="T22" fmla="*/ 2147483646 w 1090"/>
            <a:gd name="T23" fmla="*/ 2147483646 h 1727"/>
            <a:gd name="T24" fmla="*/ 2147483646 w 1090"/>
            <a:gd name="T25" fmla="*/ 2147483646 h 1727"/>
            <a:gd name="T26" fmla="*/ 2147483646 w 1090"/>
            <a:gd name="T27" fmla="*/ 2147483646 h 1727"/>
            <a:gd name="T28" fmla="*/ 2147483646 w 1090"/>
            <a:gd name="T29" fmla="*/ 2147483646 h 1727"/>
            <a:gd name="T30" fmla="*/ 2147483646 w 1090"/>
            <a:gd name="T31" fmla="*/ 2147483646 h 1727"/>
            <a:gd name="T32" fmla="*/ 2147483646 w 1090"/>
            <a:gd name="T33" fmla="*/ 2147483646 h 1727"/>
            <a:gd name="T34" fmla="*/ 2147483646 w 1090"/>
            <a:gd name="T35" fmla="*/ 2147483646 h 1727"/>
            <a:gd name="T36" fmla="*/ 2147483646 w 1090"/>
            <a:gd name="T37" fmla="*/ 2147483646 h 1727"/>
            <a:gd name="T38" fmla="*/ 2147483646 w 1090"/>
            <a:gd name="T39" fmla="*/ 2147483646 h 1727"/>
            <a:gd name="T40" fmla="*/ 2147483646 w 1090"/>
            <a:gd name="T41" fmla="*/ 2147483646 h 1727"/>
            <a:gd name="T42" fmla="*/ 0 w 1090"/>
            <a:gd name="T43" fmla="*/ 2147483646 h 1727"/>
            <a:gd name="T44" fmla="*/ 2147483646 w 1090"/>
            <a:gd name="T45" fmla="*/ 2147483646 h 1727"/>
            <a:gd name="T46" fmla="*/ 2147483646 w 1090"/>
            <a:gd name="T47" fmla="*/ 2147483646 h 1727"/>
            <a:gd name="T48" fmla="*/ 2147483646 w 1090"/>
            <a:gd name="T49" fmla="*/ 2147483646 h 1727"/>
            <a:gd name="T50" fmla="*/ 2147483646 w 1090"/>
            <a:gd name="T51" fmla="*/ 2147483646 h 1727"/>
            <a:gd name="T52" fmla="*/ 2147483646 w 1090"/>
            <a:gd name="T53" fmla="*/ 2147483646 h 1727"/>
            <a:gd name="T54" fmla="*/ 2147483646 w 1090"/>
            <a:gd name="T55" fmla="*/ 2147483646 h 1727"/>
            <a:gd name="T56" fmla="*/ 2147483646 w 1090"/>
            <a:gd name="T57" fmla="*/ 2147483646 h 1727"/>
            <a:gd name="T58" fmla="*/ 2147483646 w 1090"/>
            <a:gd name="T59" fmla="*/ 2147483646 h 1727"/>
            <a:gd name="T60" fmla="*/ 2147483646 w 1090"/>
            <a:gd name="T61" fmla="*/ 2147483646 h 1727"/>
            <a:gd name="T62" fmla="*/ 2147483646 w 1090"/>
            <a:gd name="T63" fmla="*/ 2147483646 h 1727"/>
            <a:gd name="T64" fmla="*/ 2147483646 w 1090"/>
            <a:gd name="T65" fmla="*/ 0 h 1727"/>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0" t="0" r="r" b="b"/>
          <a:pathLst>
            <a:path w="1090" h="1727">
              <a:moveTo>
                <a:pt x="166" y="0"/>
              </a:moveTo>
              <a:lnTo>
                <a:pt x="1040" y="330"/>
              </a:lnTo>
              <a:lnTo>
                <a:pt x="1031" y="378"/>
              </a:lnTo>
              <a:lnTo>
                <a:pt x="1021" y="437"/>
              </a:lnTo>
              <a:lnTo>
                <a:pt x="1014" y="508"/>
              </a:lnTo>
              <a:lnTo>
                <a:pt x="1006" y="589"/>
              </a:lnTo>
              <a:lnTo>
                <a:pt x="1002" y="677"/>
              </a:lnTo>
              <a:lnTo>
                <a:pt x="1002" y="773"/>
              </a:lnTo>
              <a:lnTo>
                <a:pt x="1006" y="875"/>
              </a:lnTo>
              <a:lnTo>
                <a:pt x="1016" y="984"/>
              </a:lnTo>
              <a:lnTo>
                <a:pt x="1033" y="1098"/>
              </a:lnTo>
              <a:lnTo>
                <a:pt x="1058" y="1215"/>
              </a:lnTo>
              <a:lnTo>
                <a:pt x="1090" y="1336"/>
              </a:lnTo>
              <a:lnTo>
                <a:pt x="227" y="1727"/>
              </a:lnTo>
              <a:lnTo>
                <a:pt x="190" y="1662"/>
              </a:lnTo>
              <a:lnTo>
                <a:pt x="135" y="1529"/>
              </a:lnTo>
              <a:lnTo>
                <a:pt x="89" y="1399"/>
              </a:lnTo>
              <a:lnTo>
                <a:pt x="54" y="1272"/>
              </a:lnTo>
              <a:lnTo>
                <a:pt x="29" y="1147"/>
              </a:lnTo>
              <a:lnTo>
                <a:pt x="12" y="1027"/>
              </a:lnTo>
              <a:lnTo>
                <a:pt x="2" y="910"/>
              </a:lnTo>
              <a:lnTo>
                <a:pt x="0" y="796"/>
              </a:lnTo>
              <a:lnTo>
                <a:pt x="2" y="689"/>
              </a:lnTo>
              <a:lnTo>
                <a:pt x="12" y="587"/>
              </a:lnTo>
              <a:lnTo>
                <a:pt x="24" y="491"/>
              </a:lnTo>
              <a:lnTo>
                <a:pt x="41" y="401"/>
              </a:lnTo>
              <a:lnTo>
                <a:pt x="58" y="320"/>
              </a:lnTo>
              <a:lnTo>
                <a:pt x="77" y="245"/>
              </a:lnTo>
              <a:lnTo>
                <a:pt x="98" y="178"/>
              </a:lnTo>
              <a:lnTo>
                <a:pt x="118" y="119"/>
              </a:lnTo>
              <a:lnTo>
                <a:pt x="135" y="71"/>
              </a:lnTo>
              <a:lnTo>
                <a:pt x="152" y="31"/>
              </a:lnTo>
              <a:lnTo>
                <a:pt x="166" y="0"/>
              </a:lnTo>
              <a:close/>
            </a:path>
          </a:pathLst>
        </a:custGeom>
        <a:solidFill>
          <a:srgbClr val="FFC840">
            <a:alpha val="50195"/>
          </a:srgbClr>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8</xdr:col>
      <xdr:colOff>542925</xdr:colOff>
      <xdr:row>28</xdr:row>
      <xdr:rowOff>180975</xdr:rowOff>
    </xdr:from>
    <xdr:to>
      <xdr:col>11</xdr:col>
      <xdr:colOff>180975</xdr:colOff>
      <xdr:row>38</xdr:row>
      <xdr:rowOff>133350</xdr:rowOff>
    </xdr:to>
    <xdr:sp macro="" textlink="">
      <xdr:nvSpPr>
        <xdr:cNvPr id="6" name="Freeform 10">
          <a:extLst>
            <a:ext uri="{FF2B5EF4-FFF2-40B4-BE49-F238E27FC236}">
              <a16:creationId xmlns:a16="http://schemas.microsoft.com/office/drawing/2014/main" id="{7AA6EC47-60B0-422F-96E5-654247CB1294}"/>
            </a:ext>
          </a:extLst>
        </xdr:cNvPr>
        <xdr:cNvSpPr>
          <a:spLocks/>
        </xdr:cNvSpPr>
      </xdr:nvSpPr>
      <xdr:spPr bwMode="auto">
        <a:xfrm flipH="1">
          <a:off x="8359775" y="6042025"/>
          <a:ext cx="2038350" cy="1793875"/>
        </a:xfrm>
        <a:custGeom>
          <a:avLst/>
          <a:gdLst>
            <a:gd name="T0" fmla="*/ 2147483646 w 1661"/>
            <a:gd name="T1" fmla="*/ 0 h 1629"/>
            <a:gd name="T2" fmla="*/ 2147483646 w 1661"/>
            <a:gd name="T3" fmla="*/ 2147483646 h 1629"/>
            <a:gd name="T4" fmla="*/ 2147483646 w 1661"/>
            <a:gd name="T5" fmla="*/ 2147483646 h 1629"/>
            <a:gd name="T6" fmla="*/ 2147483646 w 1661"/>
            <a:gd name="T7" fmla="*/ 2147483646 h 1629"/>
            <a:gd name="T8" fmla="*/ 2147483646 w 1661"/>
            <a:gd name="T9" fmla="*/ 2147483646 h 1629"/>
            <a:gd name="T10" fmla="*/ 2147483646 w 1661"/>
            <a:gd name="T11" fmla="*/ 2147483646 h 1629"/>
            <a:gd name="T12" fmla="*/ 2147483646 w 1661"/>
            <a:gd name="T13" fmla="*/ 2147483646 h 1629"/>
            <a:gd name="T14" fmla="*/ 2147483646 w 1661"/>
            <a:gd name="T15" fmla="*/ 2147483646 h 1629"/>
            <a:gd name="T16" fmla="*/ 2147483646 w 1661"/>
            <a:gd name="T17" fmla="*/ 2147483646 h 1629"/>
            <a:gd name="T18" fmla="*/ 2147483646 w 1661"/>
            <a:gd name="T19" fmla="*/ 2147483646 h 1629"/>
            <a:gd name="T20" fmla="*/ 2147483646 w 1661"/>
            <a:gd name="T21" fmla="*/ 2147483646 h 1629"/>
            <a:gd name="T22" fmla="*/ 2147483646 w 1661"/>
            <a:gd name="T23" fmla="*/ 2147483646 h 1629"/>
            <a:gd name="T24" fmla="*/ 2147483646 w 1661"/>
            <a:gd name="T25" fmla="*/ 2147483646 h 1629"/>
            <a:gd name="T26" fmla="*/ 2147483646 w 1661"/>
            <a:gd name="T27" fmla="*/ 2147483646 h 1629"/>
            <a:gd name="T28" fmla="*/ 2147483646 w 1661"/>
            <a:gd name="T29" fmla="*/ 2147483646 h 1629"/>
            <a:gd name="T30" fmla="*/ 2147483646 w 1661"/>
            <a:gd name="T31" fmla="*/ 2147483646 h 1629"/>
            <a:gd name="T32" fmla="*/ 2147483646 w 1661"/>
            <a:gd name="T33" fmla="*/ 2147483646 h 1629"/>
            <a:gd name="T34" fmla="*/ 2147483646 w 1661"/>
            <a:gd name="T35" fmla="*/ 2147483646 h 1629"/>
            <a:gd name="T36" fmla="*/ 2147483646 w 1661"/>
            <a:gd name="T37" fmla="*/ 2147483646 h 1629"/>
            <a:gd name="T38" fmla="*/ 0 w 1661"/>
            <a:gd name="T39" fmla="*/ 2147483646 h 1629"/>
            <a:gd name="T40" fmla="*/ 2147483646 w 1661"/>
            <a:gd name="T41" fmla="*/ 2147483646 h 1629"/>
            <a:gd name="T42" fmla="*/ 2147483646 w 1661"/>
            <a:gd name="T43" fmla="*/ 2147483646 h 1629"/>
            <a:gd name="T44" fmla="*/ 2147483646 w 1661"/>
            <a:gd name="T45" fmla="*/ 0 h 1629"/>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1661" h="1629">
              <a:moveTo>
                <a:pt x="1003" y="0"/>
              </a:moveTo>
              <a:lnTo>
                <a:pt x="1007" y="3"/>
              </a:lnTo>
              <a:lnTo>
                <a:pt x="1015" y="17"/>
              </a:lnTo>
              <a:lnTo>
                <a:pt x="1030" y="36"/>
              </a:lnTo>
              <a:lnTo>
                <a:pt x="1051" y="61"/>
              </a:lnTo>
              <a:lnTo>
                <a:pt x="1078" y="94"/>
              </a:lnTo>
              <a:lnTo>
                <a:pt x="1109" y="130"/>
              </a:lnTo>
              <a:lnTo>
                <a:pt x="1145" y="169"/>
              </a:lnTo>
              <a:lnTo>
                <a:pt x="1185" y="213"/>
              </a:lnTo>
              <a:lnTo>
                <a:pt x="1230" y="259"/>
              </a:lnTo>
              <a:lnTo>
                <a:pt x="1400" y="213"/>
              </a:lnTo>
              <a:lnTo>
                <a:pt x="1377" y="391"/>
              </a:lnTo>
              <a:lnTo>
                <a:pt x="1466" y="460"/>
              </a:lnTo>
              <a:lnTo>
                <a:pt x="1562" y="525"/>
              </a:lnTo>
              <a:lnTo>
                <a:pt x="1661" y="585"/>
              </a:lnTo>
              <a:lnTo>
                <a:pt x="1608" y="735"/>
              </a:lnTo>
              <a:lnTo>
                <a:pt x="1289" y="1629"/>
              </a:lnTo>
              <a:lnTo>
                <a:pt x="1216" y="1608"/>
              </a:lnTo>
              <a:lnTo>
                <a:pt x="387" y="1383"/>
              </a:lnTo>
              <a:lnTo>
                <a:pt x="0" y="474"/>
              </a:lnTo>
              <a:lnTo>
                <a:pt x="5" y="472"/>
              </a:lnTo>
              <a:lnTo>
                <a:pt x="852" y="71"/>
              </a:lnTo>
              <a:lnTo>
                <a:pt x="1003" y="0"/>
              </a:lnTo>
              <a:close/>
            </a:path>
          </a:pathLst>
        </a:custGeom>
        <a:solidFill>
          <a:srgbClr val="F2F2F2"/>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609600</xdr:colOff>
      <xdr:row>29</xdr:row>
      <xdr:rowOff>66675</xdr:rowOff>
    </xdr:from>
    <xdr:to>
      <xdr:col>11</xdr:col>
      <xdr:colOff>180975</xdr:colOff>
      <xdr:row>38</xdr:row>
      <xdr:rowOff>133350</xdr:rowOff>
    </xdr:to>
    <xdr:sp macro="" textlink="">
      <xdr:nvSpPr>
        <xdr:cNvPr id="7" name="Freeform 11">
          <a:hlinkClick xmlns:r="http://schemas.openxmlformats.org/officeDocument/2006/relationships" r:id="rId1"/>
          <a:extLst>
            <a:ext uri="{FF2B5EF4-FFF2-40B4-BE49-F238E27FC236}">
              <a16:creationId xmlns:a16="http://schemas.microsoft.com/office/drawing/2014/main" id="{B2125518-207C-4295-8101-331FEE38A866}"/>
            </a:ext>
          </a:extLst>
        </xdr:cNvPr>
        <xdr:cNvSpPr>
          <a:spLocks/>
        </xdr:cNvSpPr>
      </xdr:nvSpPr>
      <xdr:spPr bwMode="auto">
        <a:xfrm flipH="1">
          <a:off x="8426450" y="6111875"/>
          <a:ext cx="1971675" cy="1724025"/>
        </a:xfrm>
        <a:custGeom>
          <a:avLst/>
          <a:gdLst>
            <a:gd name="T0" fmla="*/ 2147483646 w 1603"/>
            <a:gd name="T1" fmla="*/ 0 h 1558"/>
            <a:gd name="T2" fmla="*/ 2147483646 w 1603"/>
            <a:gd name="T3" fmla="*/ 2147483646 h 1558"/>
            <a:gd name="T4" fmla="*/ 2147483646 w 1603"/>
            <a:gd name="T5" fmla="*/ 2147483646 h 1558"/>
            <a:gd name="T6" fmla="*/ 2147483646 w 1603"/>
            <a:gd name="T7" fmla="*/ 2147483646 h 1558"/>
            <a:gd name="T8" fmla="*/ 2147483646 w 1603"/>
            <a:gd name="T9" fmla="*/ 2147483646 h 1558"/>
            <a:gd name="T10" fmla="*/ 2147483646 w 1603"/>
            <a:gd name="T11" fmla="*/ 2147483646 h 1558"/>
            <a:gd name="T12" fmla="*/ 2147483646 w 1603"/>
            <a:gd name="T13" fmla="*/ 2147483646 h 1558"/>
            <a:gd name="T14" fmla="*/ 2147483646 w 1603"/>
            <a:gd name="T15" fmla="*/ 2147483646 h 1558"/>
            <a:gd name="T16" fmla="*/ 2147483646 w 1603"/>
            <a:gd name="T17" fmla="*/ 2147483646 h 1558"/>
            <a:gd name="T18" fmla="*/ 2147483646 w 1603"/>
            <a:gd name="T19" fmla="*/ 2147483646 h 1558"/>
            <a:gd name="T20" fmla="*/ 2147483646 w 1603"/>
            <a:gd name="T21" fmla="*/ 2147483646 h 1558"/>
            <a:gd name="T22" fmla="*/ 2147483646 w 1603"/>
            <a:gd name="T23" fmla="*/ 2147483646 h 1558"/>
            <a:gd name="T24" fmla="*/ 2147483646 w 1603"/>
            <a:gd name="T25" fmla="*/ 2147483646 h 1558"/>
            <a:gd name="T26" fmla="*/ 2147483646 w 1603"/>
            <a:gd name="T27" fmla="*/ 2147483646 h 1558"/>
            <a:gd name="T28" fmla="*/ 2147483646 w 1603"/>
            <a:gd name="T29" fmla="*/ 2147483646 h 1558"/>
            <a:gd name="T30" fmla="*/ 2147483646 w 1603"/>
            <a:gd name="T31" fmla="*/ 2147483646 h 1558"/>
            <a:gd name="T32" fmla="*/ 2147483646 w 1603"/>
            <a:gd name="T33" fmla="*/ 2147483646 h 1558"/>
            <a:gd name="T34" fmla="*/ 2147483646 w 1603"/>
            <a:gd name="T35" fmla="*/ 2147483646 h 1558"/>
            <a:gd name="T36" fmla="*/ 2147483646 w 1603"/>
            <a:gd name="T37" fmla="*/ 2147483646 h 1558"/>
            <a:gd name="T38" fmla="*/ 2147483646 w 1603"/>
            <a:gd name="T39" fmla="*/ 2147483646 h 1558"/>
            <a:gd name="T40" fmla="*/ 2147483646 w 1603"/>
            <a:gd name="T41" fmla="*/ 2147483646 h 1558"/>
            <a:gd name="T42" fmla="*/ 2147483646 w 1603"/>
            <a:gd name="T43" fmla="*/ 2147483646 h 1558"/>
            <a:gd name="T44" fmla="*/ 2147483646 w 1603"/>
            <a:gd name="T45" fmla="*/ 2147483646 h 1558"/>
            <a:gd name="T46" fmla="*/ 2147483646 w 1603"/>
            <a:gd name="T47" fmla="*/ 2147483646 h 1558"/>
            <a:gd name="T48" fmla="*/ 2147483646 w 1603"/>
            <a:gd name="T49" fmla="*/ 2147483646 h 1558"/>
            <a:gd name="T50" fmla="*/ 2147483646 w 1603"/>
            <a:gd name="T51" fmla="*/ 2147483646 h 1558"/>
            <a:gd name="T52" fmla="*/ 2147483646 w 1603"/>
            <a:gd name="T53" fmla="*/ 2147483646 h 1558"/>
            <a:gd name="T54" fmla="*/ 2147483646 w 1603"/>
            <a:gd name="T55" fmla="*/ 2147483646 h 1558"/>
            <a:gd name="T56" fmla="*/ 2147483646 w 1603"/>
            <a:gd name="T57" fmla="*/ 2147483646 h 1558"/>
            <a:gd name="T58" fmla="*/ 2147483646 w 1603"/>
            <a:gd name="T59" fmla="*/ 2147483646 h 1558"/>
            <a:gd name="T60" fmla="*/ 2147483646 w 1603"/>
            <a:gd name="T61" fmla="*/ 2147483646 h 1558"/>
            <a:gd name="T62" fmla="*/ 2147483646 w 1603"/>
            <a:gd name="T63" fmla="*/ 2147483646 h 1558"/>
            <a:gd name="T64" fmla="*/ 2147483646 w 1603"/>
            <a:gd name="T65" fmla="*/ 2147483646 h 1558"/>
            <a:gd name="T66" fmla="*/ 2147483646 w 1603"/>
            <a:gd name="T67" fmla="*/ 2147483646 h 1558"/>
            <a:gd name="T68" fmla="*/ 0 w 1603"/>
            <a:gd name="T69" fmla="*/ 2147483646 h 1558"/>
            <a:gd name="T70" fmla="*/ 2147483646 w 1603"/>
            <a:gd name="T71" fmla="*/ 0 h 1558"/>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1603" h="1558">
              <a:moveTo>
                <a:pt x="847" y="0"/>
              </a:moveTo>
              <a:lnTo>
                <a:pt x="872" y="38"/>
              </a:lnTo>
              <a:lnTo>
                <a:pt x="904" y="80"/>
              </a:lnTo>
              <a:lnTo>
                <a:pt x="944" y="130"/>
              </a:lnTo>
              <a:lnTo>
                <a:pt x="990" y="184"/>
              </a:lnTo>
              <a:lnTo>
                <a:pt x="1042" y="243"/>
              </a:lnTo>
              <a:lnTo>
                <a:pt x="1102" y="303"/>
              </a:lnTo>
              <a:lnTo>
                <a:pt x="1169" y="366"/>
              </a:lnTo>
              <a:lnTo>
                <a:pt x="1242" y="428"/>
              </a:lnTo>
              <a:lnTo>
                <a:pt x="1322" y="491"/>
              </a:lnTo>
              <a:lnTo>
                <a:pt x="1409" y="552"/>
              </a:lnTo>
              <a:lnTo>
                <a:pt x="1503" y="610"/>
              </a:lnTo>
              <a:lnTo>
                <a:pt x="1603" y="664"/>
              </a:lnTo>
              <a:lnTo>
                <a:pt x="1284" y="1558"/>
              </a:lnTo>
              <a:lnTo>
                <a:pt x="1211" y="1537"/>
              </a:lnTo>
              <a:lnTo>
                <a:pt x="1090" y="1493"/>
              </a:lnTo>
              <a:lnTo>
                <a:pt x="975" y="1441"/>
              </a:lnTo>
              <a:lnTo>
                <a:pt x="870" y="1385"/>
              </a:lnTo>
              <a:lnTo>
                <a:pt x="770" y="1324"/>
              </a:lnTo>
              <a:lnTo>
                <a:pt x="678" y="1261"/>
              </a:lnTo>
              <a:lnTo>
                <a:pt x="593" y="1195"/>
              </a:lnTo>
              <a:lnTo>
                <a:pt x="515" y="1126"/>
              </a:lnTo>
              <a:lnTo>
                <a:pt x="442" y="1057"/>
              </a:lnTo>
              <a:lnTo>
                <a:pt x="375" y="988"/>
              </a:lnTo>
              <a:lnTo>
                <a:pt x="315" y="919"/>
              </a:lnTo>
              <a:lnTo>
                <a:pt x="261" y="850"/>
              </a:lnTo>
              <a:lnTo>
                <a:pt x="211" y="783"/>
              </a:lnTo>
              <a:lnTo>
                <a:pt x="169" y="719"/>
              </a:lnTo>
              <a:lnTo>
                <a:pt x="131" y="658"/>
              </a:lnTo>
              <a:lnTo>
                <a:pt x="98" y="602"/>
              </a:lnTo>
              <a:lnTo>
                <a:pt x="69" y="549"/>
              </a:lnTo>
              <a:lnTo>
                <a:pt x="46" y="502"/>
              </a:lnTo>
              <a:lnTo>
                <a:pt x="27" y="460"/>
              </a:lnTo>
              <a:lnTo>
                <a:pt x="12" y="428"/>
              </a:lnTo>
              <a:lnTo>
                <a:pt x="0" y="401"/>
              </a:lnTo>
              <a:lnTo>
                <a:pt x="847" y="0"/>
              </a:lnTo>
              <a:close/>
            </a:path>
          </a:pathLst>
        </a:custGeom>
        <a:solidFill>
          <a:srgbClr val="7030A0"/>
        </a:solidFill>
        <a:ln>
          <a:noFill/>
        </a:ln>
      </xdr:spPr>
    </xdr:sp>
    <xdr:clientData/>
  </xdr:twoCellAnchor>
  <xdr:twoCellAnchor>
    <xdr:from>
      <xdr:col>2</xdr:col>
      <xdr:colOff>752475</xdr:colOff>
      <xdr:row>12</xdr:row>
      <xdr:rowOff>152400</xdr:rowOff>
    </xdr:from>
    <xdr:to>
      <xdr:col>5</xdr:col>
      <xdr:colOff>352425</xdr:colOff>
      <xdr:row>22</xdr:row>
      <xdr:rowOff>142875</xdr:rowOff>
    </xdr:to>
    <xdr:sp macro="" textlink="">
      <xdr:nvSpPr>
        <xdr:cNvPr id="8" name="Freeform 12">
          <a:extLst>
            <a:ext uri="{FF2B5EF4-FFF2-40B4-BE49-F238E27FC236}">
              <a16:creationId xmlns:a16="http://schemas.microsoft.com/office/drawing/2014/main" id="{4DD4EE24-5E23-421D-B984-CFC092F53D71}"/>
            </a:ext>
          </a:extLst>
        </xdr:cNvPr>
        <xdr:cNvSpPr>
          <a:spLocks/>
        </xdr:cNvSpPr>
      </xdr:nvSpPr>
      <xdr:spPr bwMode="auto">
        <a:xfrm flipH="1">
          <a:off x="2352675" y="3067050"/>
          <a:ext cx="2000250" cy="1831975"/>
        </a:xfrm>
        <a:custGeom>
          <a:avLst/>
          <a:gdLst>
            <a:gd name="T0" fmla="*/ 2147483646 w 1631"/>
            <a:gd name="T1" fmla="*/ 0 h 1662"/>
            <a:gd name="T2" fmla="*/ 2147483646 w 1631"/>
            <a:gd name="T3" fmla="*/ 2147483646 h 1662"/>
            <a:gd name="T4" fmla="*/ 2147483646 w 1631"/>
            <a:gd name="T5" fmla="*/ 2147483646 h 1662"/>
            <a:gd name="T6" fmla="*/ 2147483646 w 1631"/>
            <a:gd name="T7" fmla="*/ 2147483646 h 1662"/>
            <a:gd name="T8" fmla="*/ 2147483646 w 1631"/>
            <a:gd name="T9" fmla="*/ 2147483646 h 1662"/>
            <a:gd name="T10" fmla="*/ 2147483646 w 1631"/>
            <a:gd name="T11" fmla="*/ 2147483646 h 1662"/>
            <a:gd name="T12" fmla="*/ 2147483646 w 1631"/>
            <a:gd name="T13" fmla="*/ 2147483646 h 1662"/>
            <a:gd name="T14" fmla="*/ 2147483646 w 1631"/>
            <a:gd name="T15" fmla="*/ 2147483646 h 1662"/>
            <a:gd name="T16" fmla="*/ 2147483646 w 1631"/>
            <a:gd name="T17" fmla="*/ 2147483646 h 1662"/>
            <a:gd name="T18" fmla="*/ 2147483646 w 1631"/>
            <a:gd name="T19" fmla="*/ 2147483646 h 1662"/>
            <a:gd name="T20" fmla="*/ 2147483646 w 1631"/>
            <a:gd name="T21" fmla="*/ 2147483646 h 1662"/>
            <a:gd name="T22" fmla="*/ 2147483646 w 1631"/>
            <a:gd name="T23" fmla="*/ 2147483646 h 1662"/>
            <a:gd name="T24" fmla="*/ 2147483646 w 1631"/>
            <a:gd name="T25" fmla="*/ 2147483646 h 1662"/>
            <a:gd name="T26" fmla="*/ 2147483646 w 1631"/>
            <a:gd name="T27" fmla="*/ 2147483646 h 1662"/>
            <a:gd name="T28" fmla="*/ 2147483646 w 1631"/>
            <a:gd name="T29" fmla="*/ 2147483646 h 1662"/>
            <a:gd name="T30" fmla="*/ 2147483646 w 1631"/>
            <a:gd name="T31" fmla="*/ 2147483646 h 1662"/>
            <a:gd name="T32" fmla="*/ 2147483646 w 1631"/>
            <a:gd name="T33" fmla="*/ 2147483646 h 1662"/>
            <a:gd name="T34" fmla="*/ 2147483646 w 1631"/>
            <a:gd name="T35" fmla="*/ 2147483646 h 1662"/>
            <a:gd name="T36" fmla="*/ 2147483646 w 1631"/>
            <a:gd name="T37" fmla="*/ 2147483646 h 1662"/>
            <a:gd name="T38" fmla="*/ 0 w 1631"/>
            <a:gd name="T39" fmla="*/ 2147483646 h 1662"/>
            <a:gd name="T40" fmla="*/ 2147483646 w 1631"/>
            <a:gd name="T41" fmla="*/ 2147483646 h 1662"/>
            <a:gd name="T42" fmla="*/ 2147483646 w 1631"/>
            <a:gd name="T43" fmla="*/ 2147483646 h 1662"/>
            <a:gd name="T44" fmla="*/ 2147483646 w 1631"/>
            <a:gd name="T45" fmla="*/ 0 h 1662"/>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1631" h="1662">
              <a:moveTo>
                <a:pt x="466" y="0"/>
              </a:moveTo>
              <a:lnTo>
                <a:pt x="1377" y="382"/>
              </a:lnTo>
              <a:lnTo>
                <a:pt x="1610" y="1207"/>
              </a:lnTo>
              <a:lnTo>
                <a:pt x="1631" y="1280"/>
              </a:lnTo>
              <a:lnTo>
                <a:pt x="740" y="1606"/>
              </a:lnTo>
              <a:lnTo>
                <a:pt x="589" y="1662"/>
              </a:lnTo>
              <a:lnTo>
                <a:pt x="529" y="1562"/>
              </a:lnTo>
              <a:lnTo>
                <a:pt x="464" y="1466"/>
              </a:lnTo>
              <a:lnTo>
                <a:pt x="393" y="1378"/>
              </a:lnTo>
              <a:lnTo>
                <a:pt x="215" y="1405"/>
              </a:lnTo>
              <a:lnTo>
                <a:pt x="259" y="1234"/>
              </a:lnTo>
              <a:lnTo>
                <a:pt x="213" y="1188"/>
              </a:lnTo>
              <a:lnTo>
                <a:pt x="171" y="1148"/>
              </a:lnTo>
              <a:lnTo>
                <a:pt x="130" y="1113"/>
              </a:lnTo>
              <a:lnTo>
                <a:pt x="94" y="1082"/>
              </a:lnTo>
              <a:lnTo>
                <a:pt x="61" y="1056"/>
              </a:lnTo>
              <a:lnTo>
                <a:pt x="36" y="1035"/>
              </a:lnTo>
              <a:lnTo>
                <a:pt x="15" y="1021"/>
              </a:lnTo>
              <a:lnTo>
                <a:pt x="4" y="1011"/>
              </a:lnTo>
              <a:lnTo>
                <a:pt x="0" y="1008"/>
              </a:lnTo>
              <a:lnTo>
                <a:pt x="69" y="856"/>
              </a:lnTo>
              <a:lnTo>
                <a:pt x="462" y="6"/>
              </a:lnTo>
              <a:lnTo>
                <a:pt x="466" y="0"/>
              </a:lnTo>
              <a:close/>
            </a:path>
          </a:pathLst>
        </a:custGeom>
        <a:solidFill>
          <a:srgbClr val="0D97CF"/>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2</xdr:col>
      <xdr:colOff>752475</xdr:colOff>
      <xdr:row>12</xdr:row>
      <xdr:rowOff>161925</xdr:rowOff>
    </xdr:from>
    <xdr:to>
      <xdr:col>5</xdr:col>
      <xdr:colOff>276225</xdr:colOff>
      <xdr:row>22</xdr:row>
      <xdr:rowOff>76200</xdr:rowOff>
    </xdr:to>
    <xdr:sp macro="" textlink="">
      <xdr:nvSpPr>
        <xdr:cNvPr id="9" name="Freeform 13">
          <a:extLst>
            <a:ext uri="{FF2B5EF4-FFF2-40B4-BE49-F238E27FC236}">
              <a16:creationId xmlns:a16="http://schemas.microsoft.com/office/drawing/2014/main" id="{EF7A4675-C781-407F-8AA3-6BAA4867CBCA}"/>
            </a:ext>
          </a:extLst>
        </xdr:cNvPr>
        <xdr:cNvSpPr>
          <a:spLocks/>
        </xdr:cNvSpPr>
      </xdr:nvSpPr>
      <xdr:spPr bwMode="auto">
        <a:xfrm flipH="1">
          <a:off x="2352675" y="3076575"/>
          <a:ext cx="1924050" cy="1755775"/>
        </a:xfrm>
        <a:custGeom>
          <a:avLst/>
          <a:gdLst>
            <a:gd name="T0" fmla="*/ 2147483646 w 1562"/>
            <a:gd name="T1" fmla="*/ 0 h 1600"/>
            <a:gd name="T2" fmla="*/ 2147483646 w 1562"/>
            <a:gd name="T3" fmla="*/ 2147483646 h 1600"/>
            <a:gd name="T4" fmla="*/ 2147483646 w 1562"/>
            <a:gd name="T5" fmla="*/ 2147483646 h 1600"/>
            <a:gd name="T6" fmla="*/ 2147483646 w 1562"/>
            <a:gd name="T7" fmla="*/ 2147483646 h 1600"/>
            <a:gd name="T8" fmla="*/ 2147483646 w 1562"/>
            <a:gd name="T9" fmla="*/ 2147483646 h 1600"/>
            <a:gd name="T10" fmla="*/ 2147483646 w 1562"/>
            <a:gd name="T11" fmla="*/ 2147483646 h 1600"/>
            <a:gd name="T12" fmla="*/ 2147483646 w 1562"/>
            <a:gd name="T13" fmla="*/ 2147483646 h 1600"/>
            <a:gd name="T14" fmla="*/ 2147483646 w 1562"/>
            <a:gd name="T15" fmla="*/ 2147483646 h 1600"/>
            <a:gd name="T16" fmla="*/ 2147483646 w 1562"/>
            <a:gd name="T17" fmla="*/ 2147483646 h 1600"/>
            <a:gd name="T18" fmla="*/ 2147483646 w 1562"/>
            <a:gd name="T19" fmla="*/ 2147483646 h 1600"/>
            <a:gd name="T20" fmla="*/ 2147483646 w 1562"/>
            <a:gd name="T21" fmla="*/ 2147483646 h 1600"/>
            <a:gd name="T22" fmla="*/ 2147483646 w 1562"/>
            <a:gd name="T23" fmla="*/ 2147483646 h 1600"/>
            <a:gd name="T24" fmla="*/ 2147483646 w 1562"/>
            <a:gd name="T25" fmla="*/ 2147483646 h 1600"/>
            <a:gd name="T26" fmla="*/ 2147483646 w 1562"/>
            <a:gd name="T27" fmla="*/ 2147483646 h 1600"/>
            <a:gd name="T28" fmla="*/ 2147483646 w 1562"/>
            <a:gd name="T29" fmla="*/ 2147483646 h 1600"/>
            <a:gd name="T30" fmla="*/ 2147483646 w 1562"/>
            <a:gd name="T31" fmla="*/ 2147483646 h 1600"/>
            <a:gd name="T32" fmla="*/ 2147483646 w 1562"/>
            <a:gd name="T33" fmla="*/ 2147483646 h 1600"/>
            <a:gd name="T34" fmla="*/ 2147483646 w 1562"/>
            <a:gd name="T35" fmla="*/ 2147483646 h 1600"/>
            <a:gd name="T36" fmla="*/ 2147483646 w 1562"/>
            <a:gd name="T37" fmla="*/ 2147483646 h 1600"/>
            <a:gd name="T38" fmla="*/ 2147483646 w 1562"/>
            <a:gd name="T39" fmla="*/ 2147483646 h 1600"/>
            <a:gd name="T40" fmla="*/ 2147483646 w 1562"/>
            <a:gd name="T41" fmla="*/ 2147483646 h 1600"/>
            <a:gd name="T42" fmla="*/ 2147483646 w 1562"/>
            <a:gd name="T43" fmla="*/ 2147483646 h 1600"/>
            <a:gd name="T44" fmla="*/ 2147483646 w 1562"/>
            <a:gd name="T45" fmla="*/ 2147483646 h 1600"/>
            <a:gd name="T46" fmla="*/ 2147483646 w 1562"/>
            <a:gd name="T47" fmla="*/ 2147483646 h 1600"/>
            <a:gd name="T48" fmla="*/ 2147483646 w 1562"/>
            <a:gd name="T49" fmla="*/ 2147483646 h 1600"/>
            <a:gd name="T50" fmla="*/ 2147483646 w 1562"/>
            <a:gd name="T51" fmla="*/ 2147483646 h 1600"/>
            <a:gd name="T52" fmla="*/ 2147483646 w 1562"/>
            <a:gd name="T53" fmla="*/ 2147483646 h 1600"/>
            <a:gd name="T54" fmla="*/ 2147483646 w 1562"/>
            <a:gd name="T55" fmla="*/ 2147483646 h 1600"/>
            <a:gd name="T56" fmla="*/ 2147483646 w 1562"/>
            <a:gd name="T57" fmla="*/ 2147483646 h 1600"/>
            <a:gd name="T58" fmla="*/ 2147483646 w 1562"/>
            <a:gd name="T59" fmla="*/ 2147483646 h 1600"/>
            <a:gd name="T60" fmla="*/ 2147483646 w 1562"/>
            <a:gd name="T61" fmla="*/ 2147483646 h 1600"/>
            <a:gd name="T62" fmla="*/ 2147483646 w 1562"/>
            <a:gd name="T63" fmla="*/ 2147483646 h 1600"/>
            <a:gd name="T64" fmla="*/ 2147483646 w 1562"/>
            <a:gd name="T65" fmla="*/ 2147483646 h 1600"/>
            <a:gd name="T66" fmla="*/ 2147483646 w 1562"/>
            <a:gd name="T67" fmla="*/ 2147483646 h 1600"/>
            <a:gd name="T68" fmla="*/ 0 w 1562"/>
            <a:gd name="T69" fmla="*/ 2147483646 h 1600"/>
            <a:gd name="T70" fmla="*/ 2147483646 w 1562"/>
            <a:gd name="T71" fmla="*/ 0 h 1600"/>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1562" h="1600">
              <a:moveTo>
                <a:pt x="393" y="0"/>
              </a:moveTo>
              <a:lnTo>
                <a:pt x="420" y="11"/>
              </a:lnTo>
              <a:lnTo>
                <a:pt x="455" y="27"/>
              </a:lnTo>
              <a:lnTo>
                <a:pt x="495" y="44"/>
              </a:lnTo>
              <a:lnTo>
                <a:pt x="543" y="69"/>
              </a:lnTo>
              <a:lnTo>
                <a:pt x="595" y="96"/>
              </a:lnTo>
              <a:lnTo>
                <a:pt x="652" y="128"/>
              </a:lnTo>
              <a:lnTo>
                <a:pt x="714" y="167"/>
              </a:lnTo>
              <a:lnTo>
                <a:pt x="779" y="209"/>
              </a:lnTo>
              <a:lnTo>
                <a:pt x="846" y="257"/>
              </a:lnTo>
              <a:lnTo>
                <a:pt x="915" y="311"/>
              </a:lnTo>
              <a:lnTo>
                <a:pt x="984" y="370"/>
              </a:lnTo>
              <a:lnTo>
                <a:pt x="1053" y="437"/>
              </a:lnTo>
              <a:lnTo>
                <a:pt x="1124" y="508"/>
              </a:lnTo>
              <a:lnTo>
                <a:pt x="1193" y="587"/>
              </a:lnTo>
              <a:lnTo>
                <a:pt x="1259" y="672"/>
              </a:lnTo>
              <a:lnTo>
                <a:pt x="1324" y="764"/>
              </a:lnTo>
              <a:lnTo>
                <a:pt x="1385" y="862"/>
              </a:lnTo>
              <a:lnTo>
                <a:pt x="1441" y="967"/>
              </a:lnTo>
              <a:lnTo>
                <a:pt x="1493" y="1080"/>
              </a:lnTo>
              <a:lnTo>
                <a:pt x="1541" y="1201"/>
              </a:lnTo>
              <a:lnTo>
                <a:pt x="1562" y="1274"/>
              </a:lnTo>
              <a:lnTo>
                <a:pt x="671" y="1600"/>
              </a:lnTo>
              <a:lnTo>
                <a:pt x="616" y="1501"/>
              </a:lnTo>
              <a:lnTo>
                <a:pt x="556" y="1407"/>
              </a:lnTo>
              <a:lnTo>
                <a:pt x="495" y="1320"/>
              </a:lnTo>
              <a:lnTo>
                <a:pt x="432" y="1242"/>
              </a:lnTo>
              <a:lnTo>
                <a:pt x="368" y="1169"/>
              </a:lnTo>
              <a:lnTo>
                <a:pt x="305" y="1103"/>
              </a:lnTo>
              <a:lnTo>
                <a:pt x="244" y="1044"/>
              </a:lnTo>
              <a:lnTo>
                <a:pt x="186" y="992"/>
              </a:lnTo>
              <a:lnTo>
                <a:pt x="130" y="946"/>
              </a:lnTo>
              <a:lnTo>
                <a:pt x="80" y="908"/>
              </a:lnTo>
              <a:lnTo>
                <a:pt x="38" y="875"/>
              </a:lnTo>
              <a:lnTo>
                <a:pt x="0" y="850"/>
              </a:lnTo>
              <a:lnTo>
                <a:pt x="393" y="0"/>
              </a:lnTo>
              <a:close/>
            </a:path>
          </a:pathLst>
        </a:custGeom>
        <a:solidFill>
          <a:srgbClr val="5BC8F5">
            <a:alpha val="49803"/>
          </a:srgbClr>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2</xdr:col>
      <xdr:colOff>295275</xdr:colOff>
      <xdr:row>20</xdr:row>
      <xdr:rowOff>171450</xdr:rowOff>
    </xdr:from>
    <xdr:to>
      <xdr:col>4</xdr:col>
      <xdr:colOff>561975</xdr:colOff>
      <xdr:row>31</xdr:row>
      <xdr:rowOff>57150</xdr:rowOff>
    </xdr:to>
    <xdr:sp macro="" textlink="">
      <xdr:nvSpPr>
        <xdr:cNvPr id="10" name="Freeform 14">
          <a:extLst>
            <a:ext uri="{FF2B5EF4-FFF2-40B4-BE49-F238E27FC236}">
              <a16:creationId xmlns:a16="http://schemas.microsoft.com/office/drawing/2014/main" id="{CB9028A5-1328-44B8-9DDE-9D50BAA5858E}"/>
            </a:ext>
          </a:extLst>
        </xdr:cNvPr>
        <xdr:cNvSpPr>
          <a:spLocks/>
        </xdr:cNvSpPr>
      </xdr:nvSpPr>
      <xdr:spPr bwMode="auto">
        <a:xfrm flipH="1">
          <a:off x="1895475" y="4559300"/>
          <a:ext cx="1866900" cy="1911350"/>
        </a:xfrm>
        <a:custGeom>
          <a:avLst/>
          <a:gdLst>
            <a:gd name="T0" fmla="*/ 2147483646 w 1547"/>
            <a:gd name="T1" fmla="*/ 0 h 1729"/>
            <a:gd name="T2" fmla="*/ 2147483646 w 1547"/>
            <a:gd name="T3" fmla="*/ 2147483646 h 1729"/>
            <a:gd name="T4" fmla="*/ 2147483646 w 1547"/>
            <a:gd name="T5" fmla="*/ 2147483646 h 1729"/>
            <a:gd name="T6" fmla="*/ 2147483646 w 1547"/>
            <a:gd name="T7" fmla="*/ 2147483646 h 1729"/>
            <a:gd name="T8" fmla="*/ 2147483646 w 1547"/>
            <a:gd name="T9" fmla="*/ 2147483646 h 1729"/>
            <a:gd name="T10" fmla="*/ 2147483646 w 1547"/>
            <a:gd name="T11" fmla="*/ 2147483646 h 1729"/>
            <a:gd name="T12" fmla="*/ 2147483646 w 1547"/>
            <a:gd name="T13" fmla="*/ 2147483646 h 1729"/>
            <a:gd name="T14" fmla="*/ 2147483646 w 1547"/>
            <a:gd name="T15" fmla="*/ 2147483646 h 1729"/>
            <a:gd name="T16" fmla="*/ 2147483646 w 1547"/>
            <a:gd name="T17" fmla="*/ 2147483646 h 1729"/>
            <a:gd name="T18" fmla="*/ 0 w 1547"/>
            <a:gd name="T19" fmla="*/ 2147483646 h 1729"/>
            <a:gd name="T20" fmla="*/ 2147483646 w 1547"/>
            <a:gd name="T21" fmla="*/ 2147483646 h 1729"/>
            <a:gd name="T22" fmla="*/ 2147483646 w 1547"/>
            <a:gd name="T23" fmla="*/ 2147483646 h 1729"/>
            <a:gd name="T24" fmla="*/ 2147483646 w 1547"/>
            <a:gd name="T25" fmla="*/ 2147483646 h 1729"/>
            <a:gd name="T26" fmla="*/ 2147483646 w 1547"/>
            <a:gd name="T27" fmla="*/ 2147483646 h 1729"/>
            <a:gd name="T28" fmla="*/ 2147483646 w 1547"/>
            <a:gd name="T29" fmla="*/ 2147483646 h 1729"/>
            <a:gd name="T30" fmla="*/ 2147483646 w 1547"/>
            <a:gd name="T31" fmla="*/ 2147483646 h 1729"/>
            <a:gd name="T32" fmla="*/ 2147483646 w 1547"/>
            <a:gd name="T33" fmla="*/ 2147483646 h 1729"/>
            <a:gd name="T34" fmla="*/ 2147483646 w 1547"/>
            <a:gd name="T35" fmla="*/ 2147483646 h 1729"/>
            <a:gd name="T36" fmla="*/ 2147483646 w 1547"/>
            <a:gd name="T37" fmla="*/ 2147483646 h 1729"/>
            <a:gd name="T38" fmla="*/ 2147483646 w 1547"/>
            <a:gd name="T39" fmla="*/ 2147483646 h 1729"/>
            <a:gd name="T40" fmla="*/ 2147483646 w 1547"/>
            <a:gd name="T41" fmla="*/ 2147483646 h 1729"/>
            <a:gd name="T42" fmla="*/ 2147483646 w 1547"/>
            <a:gd name="T43" fmla="*/ 2147483646 h 1729"/>
            <a:gd name="T44" fmla="*/ 2147483646 w 1547"/>
            <a:gd name="T45" fmla="*/ 0 h 1729"/>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1547" h="1729">
              <a:moveTo>
                <a:pt x="1163" y="0"/>
              </a:moveTo>
              <a:lnTo>
                <a:pt x="1547" y="913"/>
              </a:lnTo>
              <a:lnTo>
                <a:pt x="1133" y="1664"/>
              </a:lnTo>
              <a:lnTo>
                <a:pt x="1094" y="1729"/>
              </a:lnTo>
              <a:lnTo>
                <a:pt x="233" y="1338"/>
              </a:lnTo>
              <a:lnTo>
                <a:pt x="85" y="1270"/>
              </a:lnTo>
              <a:lnTo>
                <a:pt x="114" y="1157"/>
              </a:lnTo>
              <a:lnTo>
                <a:pt x="135" y="1044"/>
              </a:lnTo>
              <a:lnTo>
                <a:pt x="146" y="931"/>
              </a:lnTo>
              <a:lnTo>
                <a:pt x="0" y="823"/>
              </a:lnTo>
              <a:lnTo>
                <a:pt x="152" y="733"/>
              </a:lnTo>
              <a:lnTo>
                <a:pt x="150" y="670"/>
              </a:lnTo>
              <a:lnTo>
                <a:pt x="148" y="610"/>
              </a:lnTo>
              <a:lnTo>
                <a:pt x="144" y="556"/>
              </a:lnTo>
              <a:lnTo>
                <a:pt x="141" y="508"/>
              </a:lnTo>
              <a:lnTo>
                <a:pt x="135" y="468"/>
              </a:lnTo>
              <a:lnTo>
                <a:pt x="131" y="436"/>
              </a:lnTo>
              <a:lnTo>
                <a:pt x="129" y="411"/>
              </a:lnTo>
              <a:lnTo>
                <a:pt x="125" y="395"/>
              </a:lnTo>
              <a:lnTo>
                <a:pt x="125" y="390"/>
              </a:lnTo>
              <a:lnTo>
                <a:pt x="283" y="332"/>
              </a:lnTo>
              <a:lnTo>
                <a:pt x="1157" y="2"/>
              </a:lnTo>
              <a:lnTo>
                <a:pt x="1163" y="0"/>
              </a:lnTo>
              <a:close/>
            </a:path>
          </a:pathLst>
        </a:custGeom>
        <a:solidFill>
          <a:srgbClr val="F2F2F2"/>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2</xdr:col>
      <xdr:colOff>552450</xdr:colOff>
      <xdr:row>20</xdr:row>
      <xdr:rowOff>180975</xdr:rowOff>
    </xdr:from>
    <xdr:to>
      <xdr:col>4</xdr:col>
      <xdr:colOff>295275</xdr:colOff>
      <xdr:row>31</xdr:row>
      <xdr:rowOff>57150</xdr:rowOff>
    </xdr:to>
    <xdr:sp macro="" textlink="">
      <xdr:nvSpPr>
        <xdr:cNvPr id="11" name="Freeform 15">
          <a:extLst>
            <a:ext uri="{FF2B5EF4-FFF2-40B4-BE49-F238E27FC236}">
              <a16:creationId xmlns:a16="http://schemas.microsoft.com/office/drawing/2014/main" id="{FF50E061-D05E-4FCF-9EF1-1E1C9370EA7A}"/>
            </a:ext>
          </a:extLst>
        </xdr:cNvPr>
        <xdr:cNvSpPr>
          <a:spLocks/>
        </xdr:cNvSpPr>
      </xdr:nvSpPr>
      <xdr:spPr bwMode="auto">
        <a:xfrm flipH="1">
          <a:off x="2152650" y="4568825"/>
          <a:ext cx="1343025" cy="1901825"/>
        </a:xfrm>
        <a:custGeom>
          <a:avLst/>
          <a:gdLst>
            <a:gd name="T0" fmla="*/ 2147483646 w 1090"/>
            <a:gd name="T1" fmla="*/ 0 h 1727"/>
            <a:gd name="T2" fmla="*/ 2147483646 w 1090"/>
            <a:gd name="T3" fmla="*/ 2147483646 h 1727"/>
            <a:gd name="T4" fmla="*/ 2147483646 w 1090"/>
            <a:gd name="T5" fmla="*/ 2147483646 h 1727"/>
            <a:gd name="T6" fmla="*/ 2147483646 w 1090"/>
            <a:gd name="T7" fmla="*/ 2147483646 h 1727"/>
            <a:gd name="T8" fmla="*/ 2147483646 w 1090"/>
            <a:gd name="T9" fmla="*/ 2147483646 h 1727"/>
            <a:gd name="T10" fmla="*/ 2147483646 w 1090"/>
            <a:gd name="T11" fmla="*/ 2147483646 h 1727"/>
            <a:gd name="T12" fmla="*/ 2147483646 w 1090"/>
            <a:gd name="T13" fmla="*/ 2147483646 h 1727"/>
            <a:gd name="T14" fmla="*/ 2147483646 w 1090"/>
            <a:gd name="T15" fmla="*/ 2147483646 h 1727"/>
            <a:gd name="T16" fmla="*/ 2147483646 w 1090"/>
            <a:gd name="T17" fmla="*/ 2147483646 h 1727"/>
            <a:gd name="T18" fmla="*/ 2147483646 w 1090"/>
            <a:gd name="T19" fmla="*/ 2147483646 h 1727"/>
            <a:gd name="T20" fmla="*/ 2147483646 w 1090"/>
            <a:gd name="T21" fmla="*/ 2147483646 h 1727"/>
            <a:gd name="T22" fmla="*/ 2147483646 w 1090"/>
            <a:gd name="T23" fmla="*/ 2147483646 h 1727"/>
            <a:gd name="T24" fmla="*/ 2147483646 w 1090"/>
            <a:gd name="T25" fmla="*/ 2147483646 h 1727"/>
            <a:gd name="T26" fmla="*/ 2147483646 w 1090"/>
            <a:gd name="T27" fmla="*/ 2147483646 h 1727"/>
            <a:gd name="T28" fmla="*/ 2147483646 w 1090"/>
            <a:gd name="T29" fmla="*/ 2147483646 h 1727"/>
            <a:gd name="T30" fmla="*/ 2147483646 w 1090"/>
            <a:gd name="T31" fmla="*/ 2147483646 h 1727"/>
            <a:gd name="T32" fmla="*/ 2147483646 w 1090"/>
            <a:gd name="T33" fmla="*/ 2147483646 h 1727"/>
            <a:gd name="T34" fmla="*/ 2147483646 w 1090"/>
            <a:gd name="T35" fmla="*/ 2147483646 h 1727"/>
            <a:gd name="T36" fmla="*/ 2147483646 w 1090"/>
            <a:gd name="T37" fmla="*/ 2147483646 h 1727"/>
            <a:gd name="T38" fmla="*/ 2147483646 w 1090"/>
            <a:gd name="T39" fmla="*/ 2147483646 h 1727"/>
            <a:gd name="T40" fmla="*/ 0 w 1090"/>
            <a:gd name="T41" fmla="*/ 2147483646 h 1727"/>
            <a:gd name="T42" fmla="*/ 2147483646 w 1090"/>
            <a:gd name="T43" fmla="*/ 2147483646 h 1727"/>
            <a:gd name="T44" fmla="*/ 2147483646 w 1090"/>
            <a:gd name="T45" fmla="*/ 2147483646 h 1727"/>
            <a:gd name="T46" fmla="*/ 2147483646 w 1090"/>
            <a:gd name="T47" fmla="*/ 2147483646 h 1727"/>
            <a:gd name="T48" fmla="*/ 2147483646 w 1090"/>
            <a:gd name="T49" fmla="*/ 2147483646 h 1727"/>
            <a:gd name="T50" fmla="*/ 2147483646 w 1090"/>
            <a:gd name="T51" fmla="*/ 2147483646 h 1727"/>
            <a:gd name="T52" fmla="*/ 2147483646 w 1090"/>
            <a:gd name="T53" fmla="*/ 2147483646 h 1727"/>
            <a:gd name="T54" fmla="*/ 2147483646 w 1090"/>
            <a:gd name="T55" fmla="*/ 2147483646 h 1727"/>
            <a:gd name="T56" fmla="*/ 2147483646 w 1090"/>
            <a:gd name="T57" fmla="*/ 2147483646 h 1727"/>
            <a:gd name="T58" fmla="*/ 2147483646 w 1090"/>
            <a:gd name="T59" fmla="*/ 2147483646 h 1727"/>
            <a:gd name="T60" fmla="*/ 2147483646 w 1090"/>
            <a:gd name="T61" fmla="*/ 2147483646 h 1727"/>
            <a:gd name="T62" fmla="*/ 2147483646 w 1090"/>
            <a:gd name="T63" fmla="*/ 2147483646 h 1727"/>
            <a:gd name="T64" fmla="*/ 2147483646 w 1090"/>
            <a:gd name="T65" fmla="*/ 0 h 1727"/>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0" t="0" r="r" b="b"/>
          <a:pathLst>
            <a:path w="1090" h="1727">
              <a:moveTo>
                <a:pt x="924" y="0"/>
              </a:moveTo>
              <a:lnTo>
                <a:pt x="938" y="31"/>
              </a:lnTo>
              <a:lnTo>
                <a:pt x="953" y="71"/>
              </a:lnTo>
              <a:lnTo>
                <a:pt x="972" y="119"/>
              </a:lnTo>
              <a:lnTo>
                <a:pt x="992" y="178"/>
              </a:lnTo>
              <a:lnTo>
                <a:pt x="1011" y="245"/>
              </a:lnTo>
              <a:lnTo>
                <a:pt x="1032" y="320"/>
              </a:lnTo>
              <a:lnTo>
                <a:pt x="1049" y="401"/>
              </a:lnTo>
              <a:lnTo>
                <a:pt x="1065" y="491"/>
              </a:lnTo>
              <a:lnTo>
                <a:pt x="1078" y="587"/>
              </a:lnTo>
              <a:lnTo>
                <a:pt x="1086" y="689"/>
              </a:lnTo>
              <a:lnTo>
                <a:pt x="1090" y="796"/>
              </a:lnTo>
              <a:lnTo>
                <a:pt x="1088" y="910"/>
              </a:lnTo>
              <a:lnTo>
                <a:pt x="1078" y="1027"/>
              </a:lnTo>
              <a:lnTo>
                <a:pt x="1061" y="1147"/>
              </a:lnTo>
              <a:lnTo>
                <a:pt x="1036" y="1272"/>
              </a:lnTo>
              <a:lnTo>
                <a:pt x="1001" y="1399"/>
              </a:lnTo>
              <a:lnTo>
                <a:pt x="955" y="1529"/>
              </a:lnTo>
              <a:lnTo>
                <a:pt x="900" y="1662"/>
              </a:lnTo>
              <a:lnTo>
                <a:pt x="861" y="1727"/>
              </a:lnTo>
              <a:lnTo>
                <a:pt x="0" y="1336"/>
              </a:lnTo>
              <a:lnTo>
                <a:pt x="32" y="1215"/>
              </a:lnTo>
              <a:lnTo>
                <a:pt x="57" y="1098"/>
              </a:lnTo>
              <a:lnTo>
                <a:pt x="74" y="984"/>
              </a:lnTo>
              <a:lnTo>
                <a:pt x="84" y="875"/>
              </a:lnTo>
              <a:lnTo>
                <a:pt x="88" y="773"/>
              </a:lnTo>
              <a:lnTo>
                <a:pt x="88" y="677"/>
              </a:lnTo>
              <a:lnTo>
                <a:pt x="84" y="589"/>
              </a:lnTo>
              <a:lnTo>
                <a:pt x="76" y="508"/>
              </a:lnTo>
              <a:lnTo>
                <a:pt x="67" y="437"/>
              </a:lnTo>
              <a:lnTo>
                <a:pt x="57" y="378"/>
              </a:lnTo>
              <a:lnTo>
                <a:pt x="50" y="330"/>
              </a:lnTo>
              <a:lnTo>
                <a:pt x="924" y="0"/>
              </a:lnTo>
              <a:close/>
            </a:path>
          </a:pathLst>
        </a:custGeom>
        <a:solidFill>
          <a:srgbClr val="F2F2F2"/>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3</xdr:col>
      <xdr:colOff>114300</xdr:colOff>
      <xdr:row>28</xdr:row>
      <xdr:rowOff>180975</xdr:rowOff>
    </xdr:from>
    <xdr:to>
      <xdr:col>5</xdr:col>
      <xdr:colOff>523875</xdr:colOff>
      <xdr:row>38</xdr:row>
      <xdr:rowOff>133350</xdr:rowOff>
    </xdr:to>
    <xdr:sp macro="" textlink="">
      <xdr:nvSpPr>
        <xdr:cNvPr id="12" name="Freeform 16">
          <a:extLst>
            <a:ext uri="{FF2B5EF4-FFF2-40B4-BE49-F238E27FC236}">
              <a16:creationId xmlns:a16="http://schemas.microsoft.com/office/drawing/2014/main" id="{89416D1B-B52D-4A45-8EE9-5149407B86B9}"/>
            </a:ext>
          </a:extLst>
        </xdr:cNvPr>
        <xdr:cNvSpPr>
          <a:spLocks/>
        </xdr:cNvSpPr>
      </xdr:nvSpPr>
      <xdr:spPr bwMode="auto">
        <a:xfrm flipH="1">
          <a:off x="2514600" y="6042025"/>
          <a:ext cx="2009775" cy="1793875"/>
        </a:xfrm>
        <a:custGeom>
          <a:avLst/>
          <a:gdLst>
            <a:gd name="T0" fmla="*/ 2147483646 w 1663"/>
            <a:gd name="T1" fmla="*/ 0 h 1629"/>
            <a:gd name="T2" fmla="*/ 2147483646 w 1663"/>
            <a:gd name="T3" fmla="*/ 2147483646 h 1629"/>
            <a:gd name="T4" fmla="*/ 2147483646 w 1663"/>
            <a:gd name="T5" fmla="*/ 2147483646 h 1629"/>
            <a:gd name="T6" fmla="*/ 2147483646 w 1663"/>
            <a:gd name="T7" fmla="*/ 2147483646 h 1629"/>
            <a:gd name="T8" fmla="*/ 2147483646 w 1663"/>
            <a:gd name="T9" fmla="*/ 2147483646 h 1629"/>
            <a:gd name="T10" fmla="*/ 2147483646 w 1663"/>
            <a:gd name="T11" fmla="*/ 2147483646 h 1629"/>
            <a:gd name="T12" fmla="*/ 2147483646 w 1663"/>
            <a:gd name="T13" fmla="*/ 2147483646 h 1629"/>
            <a:gd name="T14" fmla="*/ 2147483646 w 1663"/>
            <a:gd name="T15" fmla="*/ 2147483646 h 1629"/>
            <a:gd name="T16" fmla="*/ 0 w 1663"/>
            <a:gd name="T17" fmla="*/ 2147483646 h 1629"/>
            <a:gd name="T18" fmla="*/ 2147483646 w 1663"/>
            <a:gd name="T19" fmla="*/ 2147483646 h 1629"/>
            <a:gd name="T20" fmla="*/ 2147483646 w 1663"/>
            <a:gd name="T21" fmla="*/ 2147483646 h 1629"/>
            <a:gd name="T22" fmla="*/ 2147483646 w 1663"/>
            <a:gd name="T23" fmla="*/ 2147483646 h 1629"/>
            <a:gd name="T24" fmla="*/ 2147483646 w 1663"/>
            <a:gd name="T25" fmla="*/ 2147483646 h 1629"/>
            <a:gd name="T26" fmla="*/ 2147483646 w 1663"/>
            <a:gd name="T27" fmla="*/ 2147483646 h 1629"/>
            <a:gd name="T28" fmla="*/ 2147483646 w 1663"/>
            <a:gd name="T29" fmla="*/ 2147483646 h 1629"/>
            <a:gd name="T30" fmla="*/ 2147483646 w 1663"/>
            <a:gd name="T31" fmla="*/ 2147483646 h 1629"/>
            <a:gd name="T32" fmla="*/ 2147483646 w 1663"/>
            <a:gd name="T33" fmla="*/ 2147483646 h 1629"/>
            <a:gd name="T34" fmla="*/ 2147483646 w 1663"/>
            <a:gd name="T35" fmla="*/ 2147483646 h 1629"/>
            <a:gd name="T36" fmla="*/ 2147483646 w 1663"/>
            <a:gd name="T37" fmla="*/ 2147483646 h 1629"/>
            <a:gd name="T38" fmla="*/ 2147483646 w 1663"/>
            <a:gd name="T39" fmla="*/ 2147483646 h 1629"/>
            <a:gd name="T40" fmla="*/ 2147483646 w 1663"/>
            <a:gd name="T41" fmla="*/ 2147483646 h 1629"/>
            <a:gd name="T42" fmla="*/ 2147483646 w 1663"/>
            <a:gd name="T43" fmla="*/ 2147483646 h 1629"/>
            <a:gd name="T44" fmla="*/ 2147483646 w 1663"/>
            <a:gd name="T45" fmla="*/ 0 h 1629"/>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1663" h="1629">
              <a:moveTo>
                <a:pt x="660" y="0"/>
              </a:moveTo>
              <a:lnTo>
                <a:pt x="811" y="71"/>
              </a:lnTo>
              <a:lnTo>
                <a:pt x="1658" y="472"/>
              </a:lnTo>
              <a:lnTo>
                <a:pt x="1663" y="474"/>
              </a:lnTo>
              <a:lnTo>
                <a:pt x="1274" y="1383"/>
              </a:lnTo>
              <a:lnTo>
                <a:pt x="447" y="1608"/>
              </a:lnTo>
              <a:lnTo>
                <a:pt x="374" y="1629"/>
              </a:lnTo>
              <a:lnTo>
                <a:pt x="55" y="735"/>
              </a:lnTo>
              <a:lnTo>
                <a:pt x="0" y="585"/>
              </a:lnTo>
              <a:lnTo>
                <a:pt x="101" y="525"/>
              </a:lnTo>
              <a:lnTo>
                <a:pt x="197" y="460"/>
              </a:lnTo>
              <a:lnTo>
                <a:pt x="286" y="391"/>
              </a:lnTo>
              <a:lnTo>
                <a:pt x="261" y="213"/>
              </a:lnTo>
              <a:lnTo>
                <a:pt x="431" y="259"/>
              </a:lnTo>
              <a:lnTo>
                <a:pt x="478" y="213"/>
              </a:lnTo>
              <a:lnTo>
                <a:pt x="518" y="169"/>
              </a:lnTo>
              <a:lnTo>
                <a:pt x="554" y="130"/>
              </a:lnTo>
              <a:lnTo>
                <a:pt x="585" y="94"/>
              </a:lnTo>
              <a:lnTo>
                <a:pt x="612" y="61"/>
              </a:lnTo>
              <a:lnTo>
                <a:pt x="631" y="36"/>
              </a:lnTo>
              <a:lnTo>
                <a:pt x="646" y="17"/>
              </a:lnTo>
              <a:lnTo>
                <a:pt x="656" y="3"/>
              </a:lnTo>
              <a:lnTo>
                <a:pt x="660" y="0"/>
              </a:lnTo>
              <a:close/>
            </a:path>
          </a:pathLst>
        </a:custGeom>
        <a:solidFill>
          <a:srgbClr val="7A012B"/>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3</xdr:col>
      <xdr:colOff>123825</xdr:colOff>
      <xdr:row>29</xdr:row>
      <xdr:rowOff>66675</xdr:rowOff>
    </xdr:from>
    <xdr:to>
      <xdr:col>5</xdr:col>
      <xdr:colOff>457200</xdr:colOff>
      <xdr:row>38</xdr:row>
      <xdr:rowOff>133350</xdr:rowOff>
    </xdr:to>
    <xdr:sp macro="" textlink="">
      <xdr:nvSpPr>
        <xdr:cNvPr id="13" name="Freeform 17">
          <a:extLst>
            <a:ext uri="{FF2B5EF4-FFF2-40B4-BE49-F238E27FC236}">
              <a16:creationId xmlns:a16="http://schemas.microsoft.com/office/drawing/2014/main" id="{472C2B01-BDDF-4299-8DBD-A2D634D9B186}"/>
            </a:ext>
          </a:extLst>
        </xdr:cNvPr>
        <xdr:cNvSpPr>
          <a:spLocks/>
        </xdr:cNvSpPr>
      </xdr:nvSpPr>
      <xdr:spPr bwMode="auto">
        <a:xfrm flipH="1">
          <a:off x="2524125" y="6111875"/>
          <a:ext cx="1933575" cy="1724025"/>
        </a:xfrm>
        <a:custGeom>
          <a:avLst/>
          <a:gdLst>
            <a:gd name="T0" fmla="*/ 2147483646 w 1603"/>
            <a:gd name="T1" fmla="*/ 0 h 1558"/>
            <a:gd name="T2" fmla="*/ 2147483646 w 1603"/>
            <a:gd name="T3" fmla="*/ 2147483646 h 1558"/>
            <a:gd name="T4" fmla="*/ 2147483646 w 1603"/>
            <a:gd name="T5" fmla="*/ 2147483646 h 1558"/>
            <a:gd name="T6" fmla="*/ 2147483646 w 1603"/>
            <a:gd name="T7" fmla="*/ 2147483646 h 1558"/>
            <a:gd name="T8" fmla="*/ 2147483646 w 1603"/>
            <a:gd name="T9" fmla="*/ 2147483646 h 1558"/>
            <a:gd name="T10" fmla="*/ 2147483646 w 1603"/>
            <a:gd name="T11" fmla="*/ 2147483646 h 1558"/>
            <a:gd name="T12" fmla="*/ 2147483646 w 1603"/>
            <a:gd name="T13" fmla="*/ 2147483646 h 1558"/>
            <a:gd name="T14" fmla="*/ 2147483646 w 1603"/>
            <a:gd name="T15" fmla="*/ 2147483646 h 1558"/>
            <a:gd name="T16" fmla="*/ 2147483646 w 1603"/>
            <a:gd name="T17" fmla="*/ 2147483646 h 1558"/>
            <a:gd name="T18" fmla="*/ 2147483646 w 1603"/>
            <a:gd name="T19" fmla="*/ 2147483646 h 1558"/>
            <a:gd name="T20" fmla="*/ 2147483646 w 1603"/>
            <a:gd name="T21" fmla="*/ 2147483646 h 1558"/>
            <a:gd name="T22" fmla="*/ 2147483646 w 1603"/>
            <a:gd name="T23" fmla="*/ 2147483646 h 1558"/>
            <a:gd name="T24" fmla="*/ 2147483646 w 1603"/>
            <a:gd name="T25" fmla="*/ 2147483646 h 1558"/>
            <a:gd name="T26" fmla="*/ 2147483646 w 1603"/>
            <a:gd name="T27" fmla="*/ 2147483646 h 1558"/>
            <a:gd name="T28" fmla="*/ 2147483646 w 1603"/>
            <a:gd name="T29" fmla="*/ 2147483646 h 1558"/>
            <a:gd name="T30" fmla="*/ 2147483646 w 1603"/>
            <a:gd name="T31" fmla="*/ 2147483646 h 1558"/>
            <a:gd name="T32" fmla="*/ 2147483646 w 1603"/>
            <a:gd name="T33" fmla="*/ 2147483646 h 1558"/>
            <a:gd name="T34" fmla="*/ 2147483646 w 1603"/>
            <a:gd name="T35" fmla="*/ 2147483646 h 1558"/>
            <a:gd name="T36" fmla="*/ 2147483646 w 1603"/>
            <a:gd name="T37" fmla="*/ 2147483646 h 1558"/>
            <a:gd name="T38" fmla="*/ 2147483646 w 1603"/>
            <a:gd name="T39" fmla="*/ 2147483646 h 1558"/>
            <a:gd name="T40" fmla="*/ 2147483646 w 1603"/>
            <a:gd name="T41" fmla="*/ 2147483646 h 1558"/>
            <a:gd name="T42" fmla="*/ 2147483646 w 1603"/>
            <a:gd name="T43" fmla="*/ 2147483646 h 1558"/>
            <a:gd name="T44" fmla="*/ 2147483646 w 1603"/>
            <a:gd name="T45" fmla="*/ 2147483646 h 1558"/>
            <a:gd name="T46" fmla="*/ 0 w 1603"/>
            <a:gd name="T47" fmla="*/ 2147483646 h 1558"/>
            <a:gd name="T48" fmla="*/ 2147483646 w 1603"/>
            <a:gd name="T49" fmla="*/ 2147483646 h 1558"/>
            <a:gd name="T50" fmla="*/ 2147483646 w 1603"/>
            <a:gd name="T51" fmla="*/ 2147483646 h 1558"/>
            <a:gd name="T52" fmla="*/ 2147483646 w 1603"/>
            <a:gd name="T53" fmla="*/ 2147483646 h 1558"/>
            <a:gd name="T54" fmla="*/ 2147483646 w 1603"/>
            <a:gd name="T55" fmla="*/ 2147483646 h 1558"/>
            <a:gd name="T56" fmla="*/ 2147483646 w 1603"/>
            <a:gd name="T57" fmla="*/ 2147483646 h 1558"/>
            <a:gd name="T58" fmla="*/ 2147483646 w 1603"/>
            <a:gd name="T59" fmla="*/ 2147483646 h 1558"/>
            <a:gd name="T60" fmla="*/ 2147483646 w 1603"/>
            <a:gd name="T61" fmla="*/ 2147483646 h 1558"/>
            <a:gd name="T62" fmla="*/ 2147483646 w 1603"/>
            <a:gd name="T63" fmla="*/ 2147483646 h 1558"/>
            <a:gd name="T64" fmla="*/ 2147483646 w 1603"/>
            <a:gd name="T65" fmla="*/ 2147483646 h 1558"/>
            <a:gd name="T66" fmla="*/ 2147483646 w 1603"/>
            <a:gd name="T67" fmla="*/ 2147483646 h 1558"/>
            <a:gd name="T68" fmla="*/ 2147483646 w 1603"/>
            <a:gd name="T69" fmla="*/ 2147483646 h 1558"/>
            <a:gd name="T70" fmla="*/ 2147483646 w 1603"/>
            <a:gd name="T71" fmla="*/ 0 h 1558"/>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1603" h="1558">
              <a:moveTo>
                <a:pt x="756" y="0"/>
              </a:moveTo>
              <a:lnTo>
                <a:pt x="1603" y="401"/>
              </a:lnTo>
              <a:lnTo>
                <a:pt x="1591" y="428"/>
              </a:lnTo>
              <a:lnTo>
                <a:pt x="1576" y="460"/>
              </a:lnTo>
              <a:lnTo>
                <a:pt x="1557" y="502"/>
              </a:lnTo>
              <a:lnTo>
                <a:pt x="1534" y="549"/>
              </a:lnTo>
              <a:lnTo>
                <a:pt x="1505" y="602"/>
              </a:lnTo>
              <a:lnTo>
                <a:pt x="1472" y="658"/>
              </a:lnTo>
              <a:lnTo>
                <a:pt x="1434" y="719"/>
              </a:lnTo>
              <a:lnTo>
                <a:pt x="1390" y="783"/>
              </a:lnTo>
              <a:lnTo>
                <a:pt x="1342" y="850"/>
              </a:lnTo>
              <a:lnTo>
                <a:pt x="1288" y="919"/>
              </a:lnTo>
              <a:lnTo>
                <a:pt x="1227" y="988"/>
              </a:lnTo>
              <a:lnTo>
                <a:pt x="1161" y="1057"/>
              </a:lnTo>
              <a:lnTo>
                <a:pt x="1088" y="1126"/>
              </a:lnTo>
              <a:lnTo>
                <a:pt x="1010" y="1195"/>
              </a:lnTo>
              <a:lnTo>
                <a:pt x="923" y="1261"/>
              </a:lnTo>
              <a:lnTo>
                <a:pt x="831" y="1324"/>
              </a:lnTo>
              <a:lnTo>
                <a:pt x="733" y="1385"/>
              </a:lnTo>
              <a:lnTo>
                <a:pt x="626" y="1441"/>
              </a:lnTo>
              <a:lnTo>
                <a:pt x="513" y="1493"/>
              </a:lnTo>
              <a:lnTo>
                <a:pt x="392" y="1537"/>
              </a:lnTo>
              <a:lnTo>
                <a:pt x="319" y="1558"/>
              </a:lnTo>
              <a:lnTo>
                <a:pt x="0" y="664"/>
              </a:lnTo>
              <a:lnTo>
                <a:pt x="100" y="610"/>
              </a:lnTo>
              <a:lnTo>
                <a:pt x="194" y="552"/>
              </a:lnTo>
              <a:lnTo>
                <a:pt x="281" y="491"/>
              </a:lnTo>
              <a:lnTo>
                <a:pt x="361" y="428"/>
              </a:lnTo>
              <a:lnTo>
                <a:pt x="434" y="366"/>
              </a:lnTo>
              <a:lnTo>
                <a:pt x="499" y="303"/>
              </a:lnTo>
              <a:lnTo>
                <a:pt x="559" y="243"/>
              </a:lnTo>
              <a:lnTo>
                <a:pt x="613" y="184"/>
              </a:lnTo>
              <a:lnTo>
                <a:pt x="659" y="130"/>
              </a:lnTo>
              <a:lnTo>
                <a:pt x="697" y="80"/>
              </a:lnTo>
              <a:lnTo>
                <a:pt x="730" y="38"/>
              </a:lnTo>
              <a:lnTo>
                <a:pt x="756" y="0"/>
              </a:lnTo>
              <a:close/>
            </a:path>
          </a:pathLst>
        </a:custGeom>
        <a:solidFill>
          <a:srgbClr val="FD1968">
            <a:alpha val="49803"/>
          </a:srgbClr>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4</xdr:col>
      <xdr:colOff>533400</xdr:colOff>
      <xdr:row>20</xdr:row>
      <xdr:rowOff>73624</xdr:rowOff>
    </xdr:from>
    <xdr:to>
      <xdr:col>9</xdr:col>
      <xdr:colOff>495300</xdr:colOff>
      <xdr:row>26</xdr:row>
      <xdr:rowOff>84594</xdr:rowOff>
    </xdr:to>
    <xdr:sp macro="" textlink="">
      <xdr:nvSpPr>
        <xdr:cNvPr id="14" name="TextBox 121">
          <a:extLst>
            <a:ext uri="{FF2B5EF4-FFF2-40B4-BE49-F238E27FC236}">
              <a16:creationId xmlns:a16="http://schemas.microsoft.com/office/drawing/2014/main" id="{D7B88DA2-D29B-4C9C-8F2F-F0BE0CA6B6EB}"/>
            </a:ext>
          </a:extLst>
        </xdr:cNvPr>
        <xdr:cNvSpPr txBox="1"/>
      </xdr:nvSpPr>
      <xdr:spPr>
        <a:xfrm>
          <a:off x="3733800" y="4461474"/>
          <a:ext cx="5378450" cy="1115870"/>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400" kern="0">
              <a:solidFill>
                <a:schemeClr val="tx1">
                  <a:lumMod val="50000"/>
                  <a:lumOff val="50000"/>
                </a:schemeClr>
              </a:solidFill>
              <a:latin typeface="Arial" pitchFamily="34" charset="0"/>
              <a:cs typeface="Arial" pitchFamily="34" charset="0"/>
            </a:rPr>
            <a:t>Componentes</a:t>
          </a:r>
          <a:endParaRPr lang="en-US" sz="2400" kern="0" baseline="0">
            <a:solidFill>
              <a:schemeClr val="tx1">
                <a:lumMod val="50000"/>
                <a:lumOff val="50000"/>
              </a:schemeClr>
            </a:solidFill>
            <a:latin typeface="Arial" pitchFamily="34" charset="0"/>
            <a:cs typeface="Arial" pitchFamily="34" charset="0"/>
          </a:endParaRPr>
        </a:p>
        <a:p>
          <a:pPr algn="ctr"/>
          <a:r>
            <a:rPr lang="en-US" sz="2400" kern="0" baseline="0">
              <a:solidFill>
                <a:schemeClr val="tx1">
                  <a:lumMod val="50000"/>
                  <a:lumOff val="50000"/>
                </a:schemeClr>
              </a:solidFill>
              <a:latin typeface="Arial" pitchFamily="34" charset="0"/>
              <a:cs typeface="Arial" pitchFamily="34" charset="0"/>
            </a:rPr>
            <a:t>Plan Anticorrupción y de Atención al Ciudadano</a:t>
          </a:r>
          <a:r>
            <a:rPr lang="en-US" sz="2400" kern="0">
              <a:solidFill>
                <a:schemeClr val="tx1">
                  <a:lumMod val="50000"/>
                  <a:lumOff val="50000"/>
                </a:schemeClr>
              </a:solidFill>
              <a:latin typeface="Arial" pitchFamily="34" charset="0"/>
              <a:cs typeface="Arial" pitchFamily="34" charset="0"/>
            </a:rPr>
            <a:t> </a:t>
          </a:r>
        </a:p>
      </xdr:txBody>
    </xdr:sp>
    <xdr:clientData/>
  </xdr:twoCellAnchor>
  <xdr:twoCellAnchor>
    <xdr:from>
      <xdr:col>5</xdr:col>
      <xdr:colOff>689221</xdr:colOff>
      <xdr:row>30</xdr:row>
      <xdr:rowOff>138391</xdr:rowOff>
    </xdr:from>
    <xdr:to>
      <xdr:col>8</xdr:col>
      <xdr:colOff>374721</xdr:colOff>
      <xdr:row>31</xdr:row>
      <xdr:rowOff>168175</xdr:rowOff>
    </xdr:to>
    <xdr:sp macro="" textlink="">
      <xdr:nvSpPr>
        <xdr:cNvPr id="15" name="Oval 37">
          <a:extLst>
            <a:ext uri="{FF2B5EF4-FFF2-40B4-BE49-F238E27FC236}">
              <a16:creationId xmlns:a16="http://schemas.microsoft.com/office/drawing/2014/main" id="{D1CBC107-9762-409C-9F5F-13F0A6263893}"/>
            </a:ext>
          </a:extLst>
        </xdr:cNvPr>
        <xdr:cNvSpPr/>
      </xdr:nvSpPr>
      <xdr:spPr>
        <a:xfrm>
          <a:off x="4689721" y="6367741"/>
          <a:ext cx="3501850" cy="213934"/>
        </a:xfrm>
        <a:prstGeom prst="ellipse">
          <a:avLst/>
        </a:prstGeom>
        <a:gradFill flip="none" rotWithShape="1">
          <a:gsLst>
            <a:gs pos="0">
              <a:schemeClr val="tx1">
                <a:lumMod val="95000"/>
                <a:lumOff val="5000"/>
                <a:alpha val="20000"/>
              </a:schemeClr>
            </a:gs>
            <a:gs pos="100000">
              <a:sysClr val="window" lastClr="FFFFFF">
                <a:alpha val="0"/>
                <a:lumMod val="100000"/>
              </a:sysClr>
            </a:gs>
          </a:gsLst>
          <a:path path="shape">
            <a:fillToRect l="50000" t="50000" r="50000" b="50000"/>
          </a:path>
          <a:tileRect/>
        </a:gradFill>
        <a:ln w="25400" cap="flat" cmpd="sng" algn="ctr">
          <a:noFill/>
          <a:prstDash val="solid"/>
        </a:ln>
        <a:effectLst/>
      </xdr:spPr>
      <xdr:txBody>
        <a:bodyPr wrap="square" rtlCol="0" anchor="ct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 lastClr="FFFFFF"/>
            </a:solidFill>
            <a:effectLst/>
            <a:uLnTx/>
            <a:uFillTx/>
            <a:latin typeface="Calibri"/>
            <a:ea typeface="+mn-ea"/>
            <a:cs typeface="+mn-cs"/>
          </a:endParaRPr>
        </a:p>
      </xdr:txBody>
    </xdr:sp>
    <xdr:clientData/>
  </xdr:twoCellAnchor>
  <xdr:twoCellAnchor>
    <xdr:from>
      <xdr:col>4</xdr:col>
      <xdr:colOff>85725</xdr:colOff>
      <xdr:row>13</xdr:row>
      <xdr:rowOff>161925</xdr:rowOff>
    </xdr:from>
    <xdr:to>
      <xdr:col>4</xdr:col>
      <xdr:colOff>619125</xdr:colOff>
      <xdr:row>16</xdr:row>
      <xdr:rowOff>38100</xdr:rowOff>
    </xdr:to>
    <xdr:grpSp>
      <xdr:nvGrpSpPr>
        <xdr:cNvPr id="16" name="Group 52">
          <a:extLst>
            <a:ext uri="{FF2B5EF4-FFF2-40B4-BE49-F238E27FC236}">
              <a16:creationId xmlns:a16="http://schemas.microsoft.com/office/drawing/2014/main" id="{97D61439-7A89-4F96-99AB-DF2E7B7849BE}"/>
            </a:ext>
          </a:extLst>
        </xdr:cNvPr>
        <xdr:cNvGrpSpPr>
          <a:grpSpLocks/>
        </xdr:cNvGrpSpPr>
      </xdr:nvGrpSpPr>
      <xdr:grpSpPr bwMode="auto">
        <a:xfrm>
          <a:off x="4019550" y="3257550"/>
          <a:ext cx="533400" cy="419100"/>
          <a:chOff x="3740959" y="1391773"/>
          <a:chExt cx="534636" cy="444618"/>
        </a:xfrm>
      </xdr:grpSpPr>
      <xdr:sp macro="" textlink="">
        <xdr:nvSpPr>
          <xdr:cNvPr id="17" name="TextBox 48">
            <a:extLst>
              <a:ext uri="{FF2B5EF4-FFF2-40B4-BE49-F238E27FC236}">
                <a16:creationId xmlns:a16="http://schemas.microsoft.com/office/drawing/2014/main" id="{15D379F7-8765-44B9-A3AB-4A28EAF44049}"/>
              </a:ext>
            </a:extLst>
          </xdr:cNvPr>
          <xdr:cNvSpPr txBox="1"/>
        </xdr:nvSpPr>
        <xdr:spPr>
          <a:xfrm>
            <a:off x="3740959" y="1391773"/>
            <a:ext cx="534636" cy="444618"/>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sp macro="" textlink="">
        <xdr:nvSpPr>
          <xdr:cNvPr id="18" name="TextBox 121">
            <a:extLst>
              <a:ext uri="{FF2B5EF4-FFF2-40B4-BE49-F238E27FC236}">
                <a16:creationId xmlns:a16="http://schemas.microsoft.com/office/drawing/2014/main" id="{FBE45444-E9F7-44CB-B3EC-0EA5A03071D1}"/>
              </a:ext>
            </a:extLst>
          </xdr:cNvPr>
          <xdr:cNvSpPr txBox="1"/>
        </xdr:nvSpPr>
        <xdr:spPr>
          <a:xfrm>
            <a:off x="3168135" y="1930991"/>
            <a:ext cx="1202931" cy="662197"/>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Gestión del Riesgo de Corrupción</a:t>
            </a:r>
          </a:p>
        </xdr:txBody>
      </xdr:sp>
      <xdr:cxnSp macro="">
        <xdr:nvCxnSpPr>
          <xdr:cNvPr id="19" name="Straight Connector 51">
            <a:extLst>
              <a:ext uri="{FF2B5EF4-FFF2-40B4-BE49-F238E27FC236}">
                <a16:creationId xmlns:a16="http://schemas.microsoft.com/office/drawing/2014/main" id="{C815EAA2-2C9C-4246-ADD7-2EB6FA38BF9B}"/>
              </a:ext>
            </a:extLst>
          </xdr:cNvPr>
          <xdr:cNvCxnSpPr/>
        </xdr:nvCxnSpPr>
        <xdr:spPr>
          <a:xfrm>
            <a:off x="3530923" y="1826931"/>
            <a:ext cx="897425"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438150</xdr:colOff>
      <xdr:row>22</xdr:row>
      <xdr:rowOff>85725</xdr:rowOff>
    </xdr:from>
    <xdr:to>
      <xdr:col>4</xdr:col>
      <xdr:colOff>304800</xdr:colOff>
      <xdr:row>27</xdr:row>
      <xdr:rowOff>114300</xdr:rowOff>
    </xdr:to>
    <xdr:grpSp>
      <xdr:nvGrpSpPr>
        <xdr:cNvPr id="20" name="Group 53">
          <a:extLst>
            <a:ext uri="{FF2B5EF4-FFF2-40B4-BE49-F238E27FC236}">
              <a16:creationId xmlns:a16="http://schemas.microsoft.com/office/drawing/2014/main" id="{72AA6C65-B5AD-4E8F-BC38-242672457B68}"/>
            </a:ext>
          </a:extLst>
        </xdr:cNvPr>
        <xdr:cNvGrpSpPr>
          <a:grpSpLocks/>
        </xdr:cNvGrpSpPr>
      </xdr:nvGrpSpPr>
      <xdr:grpSpPr bwMode="auto">
        <a:xfrm>
          <a:off x="1962150" y="4810125"/>
          <a:ext cx="2276475" cy="933450"/>
          <a:chOff x="3055067" y="1448923"/>
          <a:chExt cx="1390650" cy="985061"/>
        </a:xfrm>
      </xdr:grpSpPr>
      <xdr:sp macro="" textlink="">
        <xdr:nvSpPr>
          <xdr:cNvPr id="21" name="TextBox 54">
            <a:extLst>
              <a:ext uri="{FF2B5EF4-FFF2-40B4-BE49-F238E27FC236}">
                <a16:creationId xmlns:a16="http://schemas.microsoft.com/office/drawing/2014/main" id="{F61C33EB-F603-4EA7-9E6E-8EAF0C75ADB3}"/>
              </a:ext>
            </a:extLst>
          </xdr:cNvPr>
          <xdr:cNvSpPr txBox="1"/>
        </xdr:nvSpPr>
        <xdr:spPr>
          <a:xfrm>
            <a:off x="3493217" y="1448923"/>
            <a:ext cx="533400" cy="459058"/>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02</a:t>
            </a:r>
          </a:p>
        </xdr:txBody>
      </xdr:sp>
      <xdr:sp macro="" textlink="">
        <xdr:nvSpPr>
          <xdr:cNvPr id="22" name="TextBox 121">
            <a:extLst>
              <a:ext uri="{FF2B5EF4-FFF2-40B4-BE49-F238E27FC236}">
                <a16:creationId xmlns:a16="http://schemas.microsoft.com/office/drawing/2014/main" id="{AACC4483-933D-4D8D-924E-98B9F59952CC}"/>
              </a:ext>
            </a:extLst>
          </xdr:cNvPr>
          <xdr:cNvSpPr txBox="1"/>
        </xdr:nvSpPr>
        <xdr:spPr>
          <a:xfrm>
            <a:off x="3055067" y="1955799"/>
            <a:ext cx="1390650" cy="478185"/>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250" b="1" kern="0">
                <a:solidFill>
                  <a:schemeClr val="bg1"/>
                </a:solidFill>
                <a:latin typeface="Arial" pitchFamily="34" charset="0"/>
                <a:cs typeface="Arial" pitchFamily="34" charset="0"/>
              </a:rPr>
              <a:t>Racionalización de Trámites</a:t>
            </a:r>
          </a:p>
        </xdr:txBody>
      </xdr:sp>
      <xdr:cxnSp macro="">
        <xdr:nvCxnSpPr>
          <xdr:cNvPr id="23" name="Straight Connector 56">
            <a:extLst>
              <a:ext uri="{FF2B5EF4-FFF2-40B4-BE49-F238E27FC236}">
                <a16:creationId xmlns:a16="http://schemas.microsoft.com/office/drawing/2014/main" id="{AE37C7F9-1C16-4D6D-A526-5BA5EC99DFD5}"/>
              </a:ext>
            </a:extLst>
          </xdr:cNvPr>
          <xdr:cNvCxnSpPr/>
        </xdr:nvCxnSpPr>
        <xdr:spPr>
          <a:xfrm>
            <a:off x="3321767" y="1869726"/>
            <a:ext cx="895350"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76200</xdr:colOff>
      <xdr:row>31</xdr:row>
      <xdr:rowOff>0</xdr:rowOff>
    </xdr:from>
    <xdr:to>
      <xdr:col>4</xdr:col>
      <xdr:colOff>600075</xdr:colOff>
      <xdr:row>33</xdr:row>
      <xdr:rowOff>66675</xdr:rowOff>
    </xdr:to>
    <xdr:grpSp>
      <xdr:nvGrpSpPr>
        <xdr:cNvPr id="24" name="Group 57">
          <a:extLst>
            <a:ext uri="{FF2B5EF4-FFF2-40B4-BE49-F238E27FC236}">
              <a16:creationId xmlns:a16="http://schemas.microsoft.com/office/drawing/2014/main" id="{EC382776-05A4-42DE-AA02-BB078DD1DE35}"/>
            </a:ext>
          </a:extLst>
        </xdr:cNvPr>
        <xdr:cNvGrpSpPr>
          <a:grpSpLocks/>
        </xdr:cNvGrpSpPr>
      </xdr:nvGrpSpPr>
      <xdr:grpSpPr bwMode="auto">
        <a:xfrm>
          <a:off x="4010025" y="6353175"/>
          <a:ext cx="523875" cy="428625"/>
          <a:chOff x="3500482" y="1658473"/>
          <a:chExt cx="522304" cy="443591"/>
        </a:xfrm>
      </xdr:grpSpPr>
      <xdr:sp macro="" textlink="">
        <xdr:nvSpPr>
          <xdr:cNvPr id="25" name="TextBox 58">
            <a:extLst>
              <a:ext uri="{FF2B5EF4-FFF2-40B4-BE49-F238E27FC236}">
                <a16:creationId xmlns:a16="http://schemas.microsoft.com/office/drawing/2014/main" id="{B72CB48E-1ECA-434C-BE33-454FE811480F}"/>
              </a:ext>
            </a:extLst>
          </xdr:cNvPr>
          <xdr:cNvSpPr txBox="1"/>
        </xdr:nvSpPr>
        <xdr:spPr>
          <a:xfrm>
            <a:off x="3500482" y="1658473"/>
            <a:ext cx="522304" cy="443591"/>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03</a:t>
            </a:r>
          </a:p>
        </xdr:txBody>
      </xdr:sp>
      <xdr:sp macro="" textlink="">
        <xdr:nvSpPr>
          <xdr:cNvPr id="26" name="TextBox 121">
            <a:extLst>
              <a:ext uri="{FF2B5EF4-FFF2-40B4-BE49-F238E27FC236}">
                <a16:creationId xmlns:a16="http://schemas.microsoft.com/office/drawing/2014/main" id="{A97F3BCA-AFE7-4CDF-A88E-B043A31F4A86}"/>
              </a:ext>
            </a:extLst>
          </xdr:cNvPr>
          <xdr:cNvSpPr txBox="1"/>
        </xdr:nvSpPr>
        <xdr:spPr>
          <a:xfrm>
            <a:off x="3158610" y="2120940"/>
            <a:ext cx="1206047" cy="471905"/>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Rendición de Cuentas</a:t>
            </a:r>
          </a:p>
        </xdr:txBody>
      </xdr:sp>
      <xdr:cxnSp macro="">
        <xdr:nvCxnSpPr>
          <xdr:cNvPr id="27" name="Straight Connector 60">
            <a:extLst>
              <a:ext uri="{FF2B5EF4-FFF2-40B4-BE49-F238E27FC236}">
                <a16:creationId xmlns:a16="http://schemas.microsoft.com/office/drawing/2014/main" id="{B637481D-F017-4FB8-9489-17BCBBD15854}"/>
              </a:ext>
            </a:extLst>
          </xdr:cNvPr>
          <xdr:cNvCxnSpPr/>
        </xdr:nvCxnSpPr>
        <xdr:spPr>
          <a:xfrm>
            <a:off x="3310553" y="2102064"/>
            <a:ext cx="90216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390525</xdr:colOff>
      <xdr:row>14</xdr:row>
      <xdr:rowOff>9525</xdr:rowOff>
    </xdr:from>
    <xdr:to>
      <xdr:col>10</xdr:col>
      <xdr:colOff>161925</xdr:colOff>
      <xdr:row>16</xdr:row>
      <xdr:rowOff>76200</xdr:rowOff>
    </xdr:to>
    <xdr:grpSp>
      <xdr:nvGrpSpPr>
        <xdr:cNvPr id="28" name="Group 61">
          <a:extLst>
            <a:ext uri="{FF2B5EF4-FFF2-40B4-BE49-F238E27FC236}">
              <a16:creationId xmlns:a16="http://schemas.microsoft.com/office/drawing/2014/main" id="{20409484-16DB-4F33-87D8-D3E4F718F35D}"/>
            </a:ext>
          </a:extLst>
        </xdr:cNvPr>
        <xdr:cNvGrpSpPr>
          <a:grpSpLocks/>
        </xdr:cNvGrpSpPr>
      </xdr:nvGrpSpPr>
      <xdr:grpSpPr bwMode="auto">
        <a:xfrm>
          <a:off x="16602075" y="3286125"/>
          <a:ext cx="1076325" cy="428625"/>
          <a:chOff x="3295003" y="1420348"/>
          <a:chExt cx="533613" cy="445175"/>
        </a:xfrm>
      </xdr:grpSpPr>
      <xdr:sp macro="" textlink="">
        <xdr:nvSpPr>
          <xdr:cNvPr id="29" name="TextBox 62">
            <a:extLst>
              <a:ext uri="{FF2B5EF4-FFF2-40B4-BE49-F238E27FC236}">
                <a16:creationId xmlns:a16="http://schemas.microsoft.com/office/drawing/2014/main" id="{72B7E0A0-7F6C-466E-8914-1655B5E45114}"/>
              </a:ext>
            </a:extLst>
          </xdr:cNvPr>
          <xdr:cNvSpPr txBox="1"/>
        </xdr:nvSpPr>
        <xdr:spPr>
          <a:xfrm>
            <a:off x="3295003" y="1420348"/>
            <a:ext cx="533613" cy="44517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04</a:t>
            </a:r>
          </a:p>
        </xdr:txBody>
      </xdr:sp>
      <xdr:sp macro="" textlink="">
        <xdr:nvSpPr>
          <xdr:cNvPr id="30" name="TextBox 121">
            <a:extLst>
              <a:ext uri="{FF2B5EF4-FFF2-40B4-BE49-F238E27FC236}">
                <a16:creationId xmlns:a16="http://schemas.microsoft.com/office/drawing/2014/main" id="{17F1BD57-3E28-41EB-9E8A-22D07CEC6365}"/>
              </a:ext>
            </a:extLst>
          </xdr:cNvPr>
          <xdr:cNvSpPr txBox="1"/>
        </xdr:nvSpPr>
        <xdr:spPr>
          <a:xfrm>
            <a:off x="3171129" y="1893938"/>
            <a:ext cx="1343561" cy="852463"/>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Mecanismos</a:t>
            </a:r>
            <a:r>
              <a:rPr lang="en-US" sz="1300" b="1" kern="0" baseline="0">
                <a:solidFill>
                  <a:schemeClr val="bg1"/>
                </a:solidFill>
                <a:latin typeface="Arial" pitchFamily="34" charset="0"/>
                <a:cs typeface="Arial" pitchFamily="34" charset="0"/>
              </a:rPr>
              <a:t> para mejorar la Atención al Ciudadano</a:t>
            </a:r>
            <a:endParaRPr lang="en-US" sz="1300" b="1" kern="0">
              <a:solidFill>
                <a:schemeClr val="bg1"/>
              </a:solidFill>
              <a:latin typeface="Arial" pitchFamily="34" charset="0"/>
              <a:cs typeface="Arial" pitchFamily="34" charset="0"/>
            </a:endParaRPr>
          </a:p>
        </xdr:txBody>
      </xdr:sp>
      <xdr:cxnSp macro="">
        <xdr:nvCxnSpPr>
          <xdr:cNvPr id="31" name="Straight Connector 64">
            <a:extLst>
              <a:ext uri="{FF2B5EF4-FFF2-40B4-BE49-F238E27FC236}">
                <a16:creationId xmlns:a16="http://schemas.microsoft.com/office/drawing/2014/main" id="{C5ABD80C-03AA-43BA-8F47-6EFDDFC2E0E8}"/>
              </a:ext>
            </a:extLst>
          </xdr:cNvPr>
          <xdr:cNvCxnSpPr/>
        </xdr:nvCxnSpPr>
        <xdr:spPr>
          <a:xfrm>
            <a:off x="3152071" y="1827636"/>
            <a:ext cx="895708"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733425</xdr:colOff>
      <xdr:row>22</xdr:row>
      <xdr:rowOff>19050</xdr:rowOff>
    </xdr:from>
    <xdr:to>
      <xdr:col>11</xdr:col>
      <xdr:colOff>590550</xdr:colOff>
      <xdr:row>28</xdr:row>
      <xdr:rowOff>104775</xdr:rowOff>
    </xdr:to>
    <xdr:grpSp>
      <xdr:nvGrpSpPr>
        <xdr:cNvPr id="32" name="Group 65">
          <a:extLst>
            <a:ext uri="{FF2B5EF4-FFF2-40B4-BE49-F238E27FC236}">
              <a16:creationId xmlns:a16="http://schemas.microsoft.com/office/drawing/2014/main" id="{456FB8D0-935D-4ADA-B9E1-A97177CA85E5}"/>
            </a:ext>
          </a:extLst>
        </xdr:cNvPr>
        <xdr:cNvGrpSpPr>
          <a:grpSpLocks/>
        </xdr:cNvGrpSpPr>
      </xdr:nvGrpSpPr>
      <xdr:grpSpPr bwMode="auto">
        <a:xfrm>
          <a:off x="16944975" y="4743450"/>
          <a:ext cx="2486025" cy="1171575"/>
          <a:chOff x="3071819" y="1382248"/>
          <a:chExt cx="1378564" cy="1231380"/>
        </a:xfrm>
      </xdr:grpSpPr>
      <xdr:sp macro="" textlink="">
        <xdr:nvSpPr>
          <xdr:cNvPr id="33" name="TextBox 66">
            <a:extLst>
              <a:ext uri="{FF2B5EF4-FFF2-40B4-BE49-F238E27FC236}">
                <a16:creationId xmlns:a16="http://schemas.microsoft.com/office/drawing/2014/main" id="{5310A1B0-4D42-46CE-8EA3-B5C78813F9AF}"/>
              </a:ext>
            </a:extLst>
          </xdr:cNvPr>
          <xdr:cNvSpPr txBox="1"/>
        </xdr:nvSpPr>
        <xdr:spPr>
          <a:xfrm>
            <a:off x="3499649" y="1382248"/>
            <a:ext cx="522904" cy="458188"/>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05</a:t>
            </a:r>
          </a:p>
        </xdr:txBody>
      </xdr:sp>
      <xdr:sp macro="" textlink="">
        <xdr:nvSpPr>
          <xdr:cNvPr id="34" name="TextBox 121">
            <a:extLst>
              <a:ext uri="{FF2B5EF4-FFF2-40B4-BE49-F238E27FC236}">
                <a16:creationId xmlns:a16="http://schemas.microsoft.com/office/drawing/2014/main" id="{573E5FB9-66EC-410C-8E1A-4CBA11D3184E}"/>
              </a:ext>
            </a:extLst>
          </xdr:cNvPr>
          <xdr:cNvSpPr txBox="1"/>
        </xdr:nvSpPr>
        <xdr:spPr>
          <a:xfrm>
            <a:off x="3071819" y="1811799"/>
            <a:ext cx="1378564" cy="801829"/>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lnSpc>
                <a:spcPts val="1100"/>
              </a:lnSpc>
            </a:pPr>
            <a:r>
              <a:rPr lang="en-US" sz="1200" b="1" kern="0">
                <a:solidFill>
                  <a:schemeClr val="bg1"/>
                </a:solidFill>
                <a:latin typeface="Arial" pitchFamily="34" charset="0"/>
                <a:cs typeface="Arial" pitchFamily="34" charset="0"/>
              </a:rPr>
              <a:t>Mecanismos para la Transparencia</a:t>
            </a:r>
            <a:r>
              <a:rPr lang="en-US" sz="1200" b="1" kern="0" baseline="0">
                <a:solidFill>
                  <a:schemeClr val="bg1"/>
                </a:solidFill>
                <a:latin typeface="Arial" pitchFamily="34" charset="0"/>
                <a:cs typeface="Arial" pitchFamily="34" charset="0"/>
              </a:rPr>
              <a:t> y Acceso a la Información</a:t>
            </a:r>
            <a:endParaRPr lang="en-US" sz="1200" b="1" kern="0">
              <a:solidFill>
                <a:schemeClr val="bg1"/>
              </a:solidFill>
              <a:latin typeface="Arial" pitchFamily="34" charset="0"/>
              <a:cs typeface="Arial" pitchFamily="34" charset="0"/>
            </a:endParaRPr>
          </a:p>
        </xdr:txBody>
      </xdr:sp>
      <xdr:cxnSp macro="">
        <xdr:nvCxnSpPr>
          <xdr:cNvPr id="35" name="Straight Connector 68">
            <a:extLst>
              <a:ext uri="{FF2B5EF4-FFF2-40B4-BE49-F238E27FC236}">
                <a16:creationId xmlns:a16="http://schemas.microsoft.com/office/drawing/2014/main" id="{79987558-40A6-43C7-8D28-91713B69FE6B}"/>
              </a:ext>
            </a:extLst>
          </xdr:cNvPr>
          <xdr:cNvCxnSpPr/>
        </xdr:nvCxnSpPr>
        <xdr:spPr>
          <a:xfrm>
            <a:off x="3299995" y="1792708"/>
            <a:ext cx="90319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400050</xdr:colOff>
      <xdr:row>31</xdr:row>
      <xdr:rowOff>0</xdr:rowOff>
    </xdr:from>
    <xdr:to>
      <xdr:col>10</xdr:col>
      <xdr:colOff>171450</xdr:colOff>
      <xdr:row>33</xdr:row>
      <xdr:rowOff>66675</xdr:rowOff>
    </xdr:to>
    <xdr:grpSp>
      <xdr:nvGrpSpPr>
        <xdr:cNvPr id="36" name="Group 69">
          <a:extLst>
            <a:ext uri="{FF2B5EF4-FFF2-40B4-BE49-F238E27FC236}">
              <a16:creationId xmlns:a16="http://schemas.microsoft.com/office/drawing/2014/main" id="{DB726553-4D50-4FB4-B592-D68A88414750}"/>
            </a:ext>
          </a:extLst>
        </xdr:cNvPr>
        <xdr:cNvGrpSpPr>
          <a:grpSpLocks/>
        </xdr:cNvGrpSpPr>
      </xdr:nvGrpSpPr>
      <xdr:grpSpPr bwMode="auto">
        <a:xfrm>
          <a:off x="16611600" y="6353175"/>
          <a:ext cx="1076325" cy="428625"/>
          <a:chOff x="3493623" y="1658473"/>
          <a:chExt cx="536021" cy="443591"/>
        </a:xfrm>
      </xdr:grpSpPr>
      <xdr:sp macro="" textlink="">
        <xdr:nvSpPr>
          <xdr:cNvPr id="37" name="TextBox 70">
            <a:extLst>
              <a:ext uri="{FF2B5EF4-FFF2-40B4-BE49-F238E27FC236}">
                <a16:creationId xmlns:a16="http://schemas.microsoft.com/office/drawing/2014/main" id="{A739DB9B-4575-4077-9B0C-0E45C8E41C3F}"/>
              </a:ext>
            </a:extLst>
          </xdr:cNvPr>
          <xdr:cNvSpPr txBox="1"/>
        </xdr:nvSpPr>
        <xdr:spPr>
          <a:xfrm>
            <a:off x="3493623" y="1658473"/>
            <a:ext cx="536021" cy="443591"/>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06</a:t>
            </a:r>
          </a:p>
        </xdr:txBody>
      </xdr:sp>
      <xdr:sp macro="" textlink="">
        <xdr:nvSpPr>
          <xdr:cNvPr id="38" name="TextBox 121">
            <a:extLst>
              <a:ext uri="{FF2B5EF4-FFF2-40B4-BE49-F238E27FC236}">
                <a16:creationId xmlns:a16="http://schemas.microsoft.com/office/drawing/2014/main" id="{BADECB7B-3B79-42A2-B176-C7DAAEECDF83}"/>
              </a:ext>
            </a:extLst>
          </xdr:cNvPr>
          <xdr:cNvSpPr txBox="1"/>
        </xdr:nvSpPr>
        <xdr:spPr>
          <a:xfrm>
            <a:off x="3158610" y="2120940"/>
            <a:ext cx="1206047" cy="471905"/>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Iniciativas Adicionales</a:t>
            </a:r>
          </a:p>
        </xdr:txBody>
      </xdr:sp>
      <xdr:cxnSp macro="">
        <xdr:nvCxnSpPr>
          <xdr:cNvPr id="39" name="Straight Connector 72">
            <a:extLst>
              <a:ext uri="{FF2B5EF4-FFF2-40B4-BE49-F238E27FC236}">
                <a16:creationId xmlns:a16="http://schemas.microsoft.com/office/drawing/2014/main" id="{79DC6EA9-C671-4E7A-B8D6-476BE892FA5B}"/>
              </a:ext>
            </a:extLst>
          </xdr:cNvPr>
          <xdr:cNvCxnSpPr/>
        </xdr:nvCxnSpPr>
        <xdr:spPr>
          <a:xfrm>
            <a:off x="3311759" y="2102064"/>
            <a:ext cx="899750"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0</xdr:colOff>
      <xdr:row>12</xdr:row>
      <xdr:rowOff>28575</xdr:rowOff>
    </xdr:from>
    <xdr:to>
      <xdr:col>5</xdr:col>
      <xdr:colOff>390525</xdr:colOff>
      <xdr:row>22</xdr:row>
      <xdr:rowOff>38100</xdr:rowOff>
    </xdr:to>
    <xdr:sp macro="[0]!Hoja10.Riesgos" textlink="">
      <xdr:nvSpPr>
        <xdr:cNvPr id="40" name="Elipse 39">
          <a:hlinkClick xmlns:r="http://schemas.openxmlformats.org/officeDocument/2006/relationships" r:id="rId2"/>
          <a:extLst>
            <a:ext uri="{FF2B5EF4-FFF2-40B4-BE49-F238E27FC236}">
              <a16:creationId xmlns:a16="http://schemas.microsoft.com/office/drawing/2014/main" id="{05C0BB45-2B9A-4C1E-9585-277F36F83674}"/>
            </a:ext>
          </a:extLst>
        </xdr:cNvPr>
        <xdr:cNvSpPr/>
      </xdr:nvSpPr>
      <xdr:spPr>
        <a:xfrm>
          <a:off x="2400300" y="2943225"/>
          <a:ext cx="1990725" cy="1851025"/>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xdr:col>
      <xdr:colOff>247650</xdr:colOff>
      <xdr:row>29</xdr:row>
      <xdr:rowOff>85725</xdr:rowOff>
    </xdr:from>
    <xdr:to>
      <xdr:col>5</xdr:col>
      <xdr:colOff>476250</xdr:colOff>
      <xdr:row>38</xdr:row>
      <xdr:rowOff>123825</xdr:rowOff>
    </xdr:to>
    <xdr:sp macro="[0]!Hoja6.Rendición_de_Cuentas" textlink="">
      <xdr:nvSpPr>
        <xdr:cNvPr id="41" name="Elipse 40">
          <a:hlinkClick xmlns:r="http://schemas.openxmlformats.org/officeDocument/2006/relationships" r:id="rId3"/>
          <a:extLst>
            <a:ext uri="{FF2B5EF4-FFF2-40B4-BE49-F238E27FC236}">
              <a16:creationId xmlns:a16="http://schemas.microsoft.com/office/drawing/2014/main" id="{EF99C969-679E-4901-A214-CBDF83CAA1E2}"/>
            </a:ext>
          </a:extLst>
        </xdr:cNvPr>
        <xdr:cNvSpPr/>
      </xdr:nvSpPr>
      <xdr:spPr>
        <a:xfrm>
          <a:off x="2647950" y="6130925"/>
          <a:ext cx="1828800" cy="1695450"/>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9</xdr:col>
      <xdr:colOff>0</xdr:colOff>
      <xdr:row>12</xdr:row>
      <xdr:rowOff>171450</xdr:rowOff>
    </xdr:from>
    <xdr:to>
      <xdr:col>11</xdr:col>
      <xdr:colOff>180975</xdr:colOff>
      <xdr:row>22</xdr:row>
      <xdr:rowOff>28575</xdr:rowOff>
    </xdr:to>
    <xdr:sp macro="[0]!Hoja8.Atención_al_Ciudadano" textlink="">
      <xdr:nvSpPr>
        <xdr:cNvPr id="42" name="Elipse 41">
          <a:hlinkClick xmlns:r="http://schemas.openxmlformats.org/officeDocument/2006/relationships" r:id="rId4"/>
          <a:extLst>
            <a:ext uri="{FF2B5EF4-FFF2-40B4-BE49-F238E27FC236}">
              <a16:creationId xmlns:a16="http://schemas.microsoft.com/office/drawing/2014/main" id="{CA0C109C-08F6-4FA1-8848-D02279AA5CE1}"/>
            </a:ext>
          </a:extLst>
        </xdr:cNvPr>
        <xdr:cNvSpPr/>
      </xdr:nvSpPr>
      <xdr:spPr>
        <a:xfrm>
          <a:off x="8616950" y="3086100"/>
          <a:ext cx="1781175" cy="1698625"/>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9</xdr:col>
      <xdr:colOff>504825</xdr:colOff>
      <xdr:row>21</xdr:row>
      <xdr:rowOff>152400</xdr:rowOff>
    </xdr:from>
    <xdr:to>
      <xdr:col>11</xdr:col>
      <xdr:colOff>752475</xdr:colOff>
      <xdr:row>30</xdr:row>
      <xdr:rowOff>9525</xdr:rowOff>
    </xdr:to>
    <xdr:sp macro="[0]!Hoja7.Transparencia" textlink="">
      <xdr:nvSpPr>
        <xdr:cNvPr id="43" name="Elipse 42">
          <a:hlinkClick xmlns:r="http://schemas.openxmlformats.org/officeDocument/2006/relationships" r:id="rId5"/>
          <a:extLst>
            <a:ext uri="{FF2B5EF4-FFF2-40B4-BE49-F238E27FC236}">
              <a16:creationId xmlns:a16="http://schemas.microsoft.com/office/drawing/2014/main" id="{EADA8FAC-953D-4917-B782-06D9B6A25B85}"/>
            </a:ext>
          </a:extLst>
        </xdr:cNvPr>
        <xdr:cNvSpPr/>
      </xdr:nvSpPr>
      <xdr:spPr>
        <a:xfrm>
          <a:off x="9121775" y="4724400"/>
          <a:ext cx="1847850" cy="1514475"/>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6</xdr:col>
      <xdr:colOff>266700</xdr:colOff>
      <xdr:row>27</xdr:row>
      <xdr:rowOff>47625</xdr:rowOff>
    </xdr:from>
    <xdr:to>
      <xdr:col>6</xdr:col>
      <xdr:colOff>1616287</xdr:colOff>
      <xdr:row>30</xdr:row>
      <xdr:rowOff>91440</xdr:rowOff>
    </xdr:to>
    <xdr:pic>
      <xdr:nvPicPr>
        <xdr:cNvPr id="44" name="Picture 30" descr="PPT">
          <a:extLst>
            <a:ext uri="{FF2B5EF4-FFF2-40B4-BE49-F238E27FC236}">
              <a16:creationId xmlns:a16="http://schemas.microsoft.com/office/drawing/2014/main" id="{B762072E-3E8F-4207-AB72-F2189851D9E2}"/>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483350" y="5724525"/>
          <a:ext cx="1333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72574</xdr:colOff>
      <xdr:row>1</xdr:row>
      <xdr:rowOff>45357</xdr:rowOff>
    </xdr:from>
    <xdr:to>
      <xdr:col>3</xdr:col>
      <xdr:colOff>402953</xdr:colOff>
      <xdr:row>9</xdr:row>
      <xdr:rowOff>169214</xdr:rowOff>
    </xdr:to>
    <xdr:pic>
      <xdr:nvPicPr>
        <xdr:cNvPr id="45" name="Imagen 44">
          <a:hlinkClick xmlns:r="http://schemas.openxmlformats.org/officeDocument/2006/relationships" r:id="rId7"/>
          <a:extLst>
            <a:ext uri="{FF2B5EF4-FFF2-40B4-BE49-F238E27FC236}">
              <a16:creationId xmlns:a16="http://schemas.microsoft.com/office/drawing/2014/main" id="{90252470-E590-45AD-9661-8E0B416F2E3E}"/>
            </a:ext>
          </a:extLst>
        </xdr:cNvPr>
        <xdr:cNvPicPr>
          <a:picLocks noChangeAspect="1"/>
        </xdr:cNvPicPr>
      </xdr:nvPicPr>
      <xdr:blipFill>
        <a:blip xmlns:r="http://schemas.openxmlformats.org/officeDocument/2006/relationships" r:embed="rId8"/>
        <a:stretch>
          <a:fillRect/>
        </a:stretch>
      </xdr:blipFill>
      <xdr:spPr>
        <a:xfrm>
          <a:off x="72574" y="229507"/>
          <a:ext cx="3044369" cy="1651667"/>
        </a:xfrm>
        <a:prstGeom prst="rect">
          <a:avLst/>
        </a:prstGeom>
      </xdr:spPr>
    </xdr:pic>
    <xdr:clientData/>
  </xdr:twoCellAnchor>
  <xdr:oneCellAnchor>
    <xdr:from>
      <xdr:col>4</xdr:col>
      <xdr:colOff>263072</xdr:colOff>
      <xdr:row>2</xdr:row>
      <xdr:rowOff>63502</xdr:rowOff>
    </xdr:from>
    <xdr:ext cx="2627462" cy="435428"/>
    <xdr:pic>
      <xdr:nvPicPr>
        <xdr:cNvPr id="46" name="Imagen 45">
          <a:extLst>
            <a:ext uri="{FF2B5EF4-FFF2-40B4-BE49-F238E27FC236}">
              <a16:creationId xmlns:a16="http://schemas.microsoft.com/office/drawing/2014/main" id="{7D676A04-ADB2-4164-8B9E-3D57F3B4717D}"/>
            </a:ext>
          </a:extLst>
        </xdr:cNvPr>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l="1139" t="33191" r="1194" b="32311"/>
        <a:stretch/>
      </xdr:blipFill>
      <xdr:spPr>
        <a:xfrm>
          <a:off x="3463472" y="438152"/>
          <a:ext cx="2627462" cy="435428"/>
        </a:xfrm>
        <a:prstGeom prst="rect">
          <a:avLst/>
        </a:prstGeom>
      </xdr:spPr>
    </xdr:pic>
    <xdr:clientData/>
  </xdr:oneCellAnchor>
  <xdr:oneCellAnchor>
    <xdr:from>
      <xdr:col>4</xdr:col>
      <xdr:colOff>272144</xdr:colOff>
      <xdr:row>6</xdr:row>
      <xdr:rowOff>127003</xdr:rowOff>
    </xdr:from>
    <xdr:ext cx="2646008" cy="453568"/>
    <xdr:pic>
      <xdr:nvPicPr>
        <xdr:cNvPr id="47" name="Imagen 46">
          <a:extLst>
            <a:ext uri="{FF2B5EF4-FFF2-40B4-BE49-F238E27FC236}">
              <a16:creationId xmlns:a16="http://schemas.microsoft.com/office/drawing/2014/main" id="{E3554AE1-3BDC-44DA-B863-D8B419BF0C8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472544" y="1263653"/>
          <a:ext cx="2646008" cy="453568"/>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aprevisora.sharepoint.com/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laprevisora.sharepoint.com/Users/ARTEAGAGAA/AppData/Local/Microsoft/Windows/Temporary%20Internet%20Files/Content.Outlook/AGGR6G27/Formato%20Racionalizaci&#243;n%20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laprevisora.sharepoint.com/Users/mssaldar/AppData/Local/Microsoft/Windows/Temporary%20Internet%20Files/Content.Outlook/SH3F9M4X/Copia%20de%20Copia%20de%20Copia%20de%20Est%201%204%20Fr%2010%20Ficha%20Tecnica%20de%20Indicadore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laprevisora.sharepoint.com/BSC_Indicadores/A&#241;o%202017/MAPAS/Procedimientos/Mapa%20Corporativo/Procedimiento%20c&#225;lculo%20indicadores%20Mapa%20Corporativ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Z:\PROCESOS\BASE\BASE%20CONTROL%20TRAMI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TUD"/>
      <sheetName val="FICHA_DEL_INDICADOR"/>
      <sheetName val="Listas"/>
    </sheetNames>
    <sheetDataSet>
      <sheetData sheetId="0" refreshError="1"/>
      <sheetData sheetId="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
      <sheetName val="8"/>
      <sheetName val="9"/>
      <sheetName val="10"/>
      <sheetName val="11"/>
      <sheetName val="12"/>
      <sheetName val="13"/>
      <sheetName val="14"/>
      <sheetName val="15"/>
      <sheetName val="16"/>
      <sheetName val="Hoja2"/>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Listas"/>
      <sheetName val="referencia 2018"/>
      <sheetName val="Control Requerimientos"/>
      <sheetName val="plan 2018_1"/>
      <sheetName val=" Presentaciones PAA"/>
      <sheetName val="Filtros Conceptos"/>
      <sheetName val="procesos por vice"/>
      <sheetName val="valores por vice y tipo contrat"/>
      <sheetName val="DIFERENCIA"/>
      <sheetName val="FINALIZADOS 2017"/>
      <sheetName val="NO REALIZADOS"/>
      <sheetName val="Hoja1"/>
    </sheetNames>
    <sheetDataSet>
      <sheetData sheetId="0" refreshError="1"/>
      <sheetData sheetId="1" refreshError="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ta 1" id="{42EBF635-444A-4756-BB3A-FED68A8341D9}">
    <nsvFilter filterId="{3B43C209-F012-4B1D-802D-3E3E1A7738B8}" ref="A9:N130" tableId="0"/>
  </namedSheetView>
</namedSheetViews>
</file>

<file path=xl/persons/person.xml><?xml version="1.0" encoding="utf-8"?>
<personList xmlns="http://schemas.microsoft.com/office/spreadsheetml/2018/threadedcomments" xmlns:x="http://schemas.openxmlformats.org/spreadsheetml/2006/main">
  <person displayName="DIANA PAOLA ARAGON RAMOS" id="{2D5CB875-7BBC-4B2E-9D09-69728C7FFFB2}" userId="DIANA PAOLA ARAGON RAMOS" providerId="None"/>
  <person displayName="JOSE FERNANDO PULIDO SIERRA" id="{821DCFAF-52E1-439F-A87D-F36C7AF4C922}" userId="jose.pulido@previsora.gov.co" providerId="PeoplePicker"/>
  <person displayName="ANDRES FELIPE PEREZ CARDOZO" id="{1C8139C3-E433-4A03-966F-DC73FD1A5FD4}" userId="andres.perez@previsora.gov.co" providerId="PeoplePicker"/>
  <person displayName="JOSE FERNANDO PULIDO SIERRA" id="{45FE4783-C5BE-413E-A156-88A7780C2CB9}" userId="S::jose.pulido@previsora.gov.co::87b905d0-2abb-4695-b50a-fb4fe929f079" providerId="AD"/>
  <person displayName="ANDRES FELIPE PEREZ CARDOZO" id="{CEEC6F08-5DAC-414F-82B8-25EA38DBA2E0}" userId="S::andres.perez@previsora.gov.co::6d91c0ec-229e-4450-b52a-1753c9cbab34" providerId="AD"/>
  <person displayName="NATALIA GOMEZ" id="{0D525792-2C23-473B-8B1F-5B5C27FE6861}" userId="S::natalia.gomez@previsora.gov.co::857bea35-65e9-4c84-8bb2-15df86c86bb2" providerId="AD"/>
</personList>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11" dT="2022-01-04T18:33:59.92" personId="{45FE4783-C5BE-413E-A156-88A7780C2CB9}" id="{E0978644-32A9-41AD-998C-07F64A46AD86}">
    <text>Fechas definidas por el MHCP</text>
  </threadedComment>
  <threadedComment ref="M13" dT="2022-01-04T18:34:05.93" personId="{45FE4783-C5BE-413E-A156-88A7780C2CB9}" id="{A3BAACE1-BB77-47D8-99A7-E07753A0FB51}">
    <text>Fechas definidas por el MHCP</text>
  </threadedComment>
  <threadedComment ref="M15" dT="2022-01-04T18:34:12.91" personId="{45FE4783-C5BE-413E-A156-88A7780C2CB9}" id="{3CC915A8-0A8E-4A74-AE1F-6B60AC052820}">
    <text>Fechas definidas por el MHCP</text>
  </threadedComment>
  <threadedComment ref="M17" dT="2022-01-04T18:34:17.00" personId="{45FE4783-C5BE-413E-A156-88A7780C2CB9}" id="{C8829A88-BBAE-491D-A206-A21ED1CA686C}">
    <text>Fechas definidas por el MHCP</text>
  </threadedComment>
  <threadedComment ref="M19" dT="2022-01-04T18:35:06.69" personId="{45FE4783-C5BE-413E-A156-88A7780C2CB9}" id="{98EBCBEC-72C9-487E-AC2A-63FA7686E945}">
    <text>Fechas definidas por el MHCP</text>
  </threadedComment>
  <threadedComment ref="C21" dT="2021-12-30T16:04:55.78" personId="{0D525792-2C23-473B-8B1F-5B5C27FE6861}" id="{B2F7E8A0-BB91-49D2-9071-63D67038A764}">
    <text>No se a que objeitvo alinearlo</text>
  </threadedComment>
  <threadedComment ref="C21" dT="2022-01-25T14:14:24.13" personId="{45FE4783-C5BE-413E-A156-88A7780C2CB9}" id="{A49F4C0D-40E2-4032-8C7E-2446B447201A}" parentId="{B2F7E8A0-BB91-49D2-9071-63D67038A764}">
    <text>Estoy de acuerdo con este.</text>
  </threadedComment>
  <threadedComment ref="M21" dT="2022-01-04T18:34:21.61" personId="{45FE4783-C5BE-413E-A156-88A7780C2CB9}" id="{41DA89F6-0430-4200-B388-00FF485A3D20}">
    <text>Fechas definidas por el MHCP</text>
  </threadedComment>
  <threadedComment ref="G23" dT="2022-01-21T22:15:21.51" personId="{2D5CB875-7BBC-4B2E-9D09-69728C7FFFB2}" id="{26F5A152-E595-474F-AB69-9A63EDD6A792}">
    <text>@ANDRES FELIPE PEREZ CARDOZO @JOSE FERNANDO PULIDO SIERRA por favor validar, el insumo lo dan las gerencias de producto y las publicaciones las realiza mercadeo.</text>
    <mentions>
      <mention mentionpersonId="{1C8139C3-E433-4A03-966F-DC73FD1A5FD4}" mentionId="{D5A9C749-DF4E-45F3-B760-3FE73CE8DC20}" startIndex="0" length="28"/>
      <mention mentionpersonId="{821DCFAF-52E1-439F-A87D-F36C7AF4C922}" mentionId="{C10DDA9C-4267-4912-A002-D29A25B88924}" startIndex="29" length="28"/>
    </mentions>
  </threadedComment>
  <threadedComment ref="G23" dT="2022-01-24T19:13:44.45" personId="{CEEC6F08-5DAC-414F-82B8-25EA38DBA2E0}" id="{20E9CC41-BC87-4507-9299-D100E0AD4A78}" parentId="{26F5A152-E595-474F-AB69-9A63EDD6A792}">
    <text>@JOSE FERNANDO PULIDO SIERRA  en este caso la Oficina de Mercadeo no debe ser responsable, ya que nosotros tenemos rol de publicador únicamente</text>
    <mentions>
      <mention mentionpersonId="{821DCFAF-52E1-439F-A87D-F36C7AF4C922}" mentionId="{0A098C01-F64B-4BF0-BD0F-9C93279400FC}" startIndex="0" length="28"/>
    </mentions>
  </threadedComment>
  <threadedComment ref="M23" dT="2022-01-04T18:34:25.41" personId="{45FE4783-C5BE-413E-A156-88A7780C2CB9}" id="{38E7506E-0BDA-4334-BEB0-916F4B8C099C}">
    <text>Fechas definidas por el MHCP</text>
  </threadedComment>
  <threadedComment ref="M25" dT="2022-01-04T18:34:30.91" personId="{45FE4783-C5BE-413E-A156-88A7780C2CB9}" id="{C6F30DA6-691A-424D-AA85-A4BBC6DD5C3C}">
    <text>Fechas definidas por el MHCP</text>
  </threadedComment>
  <threadedComment ref="M27" dT="2022-01-04T18:35:19.37" personId="{45FE4783-C5BE-413E-A156-88A7780C2CB9}" id="{54D84E05-2805-4546-918A-12C37A603E71}">
    <text>Fechas definidas por el MHCP</text>
  </threadedComment>
  <threadedComment ref="M29" dT="2022-01-04T18:34:35.81" personId="{45FE4783-C5BE-413E-A156-88A7780C2CB9}" id="{840AA694-EF95-4146-8812-BC8DFD9C59B5}">
    <text>Fechas definidas por el MHCP</text>
  </threadedComment>
  <threadedComment ref="M31" dT="2022-01-04T18:34:39.37" personId="{45FE4783-C5BE-413E-A156-88A7780C2CB9}" id="{16771FDB-F831-466D-B51F-0E67370D181A}">
    <text>Fechas definidas por el MHCP</text>
  </threadedComment>
  <threadedComment ref="M33" dT="2022-01-04T18:34:44.65" personId="{45FE4783-C5BE-413E-A156-88A7780C2CB9}" id="{714B90EB-BF8F-4F5F-A123-2577925702A7}">
    <text>Fechas definidas por el MHCP</text>
  </threadedComment>
  <threadedComment ref="M89" dT="2022-01-04T18:35:19.37" personId="{45FE4783-C5BE-413E-A156-88A7780C2CB9}" id="{4FE0757A-3B09-4657-9E33-E31F4B223618}">
    <text>Fechas definidas por el MHCP</text>
  </threadedComment>
  <threadedComment ref="I95" dT="2022-01-21T22:21:12.83" personId="{2D5CB875-7BBC-4B2E-9D09-69728C7FFFB2}" id="{666573C9-7055-47FA-B07C-7C8EB83AA97D}">
    <text>@ANDRES FELIPE PEREZ CARDOZO en la actividad incluyen a Mercadeo para validarlo</text>
    <mentions>
      <mention mentionpersonId="{1C8139C3-E433-4A03-966F-DC73FD1A5FD4}" mentionId="{6EDD2294-F415-4F0A-BABC-71C1D4AF340B}" startIndex="0" length="28"/>
    </mentions>
  </threadedComment>
  <threadedComment ref="I95" dT="2022-01-24T19:10:36.54" personId="{CEEC6F08-5DAC-414F-82B8-25EA38DBA2E0}" id="{916211F0-626D-48B5-B8E1-7A953EFDAD13}" parentId="{666573C9-7055-47FA-B07C-7C8EB83AA97D}">
    <text>@JOSE FERNANDO PULIDO SIERRA  estas actividades corresponden a las que ya reportamos anteriormente?</text>
    <mentions>
      <mention mentionpersonId="{821DCFAF-52E1-439F-A87D-F36C7AF4C922}" mentionId="{BE9EF1FC-C498-4D42-99C9-01C7CC733850}" startIndex="0" length="28"/>
    </mentions>
  </threadedComment>
  <threadedComment ref="I95" dT="2022-01-31T14:07:32.77" personId="{45FE4783-C5BE-413E-A156-88A7780C2CB9}" id="{DE97AA9E-01B1-479A-AA18-BC3C30FC9DFD}" parentId="{666573C9-7055-47FA-B07C-7C8EB83AA97D}">
    <text>De acuerdo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microsoft.com/office/2019/04/relationships/namedSheetView" Target="../namedSheetViews/namedSheetView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laprevisora.sharepoint.com/sites/GerenciadeInnovacinyProcesos-SubgerenciadeMejoramientoyProcesos/Documentos%20compartidos/Subgerencia%20de%20Mejoramiento%20y%20Procesos/AppData/Local/Microsoft/Windows/INetCache/Content.Outlook/AppData/Local/Microsoft/Windows/INetCache/AppData/Local/Microsoft/AppData/Local/Microsoft/AppData/Local/Microsoft/AppData/Local/Microsoft/Windows/INetCache/Content.Outlook/AppData/Local/Microsoft/Windows/INetCache/Content.Outlook/AppData/Local/Microsoft/AppData/Local/pulidosjf/AppData/Local/Packages/Microsoft.MicrosoftEdge_8wekyb3d8bbwe/TempState/AppData/Local/Microsoft/GESTION_DOCUMENTAL" TargetMode="Externa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0865B-B3E4-46C3-8AC1-90BE4B320064}">
  <dimension ref="A1:XFC78"/>
  <sheetViews>
    <sheetView showGridLines="0" tabSelected="1" zoomScale="40" zoomScaleNormal="40" zoomScaleSheetLayoutView="40" workbookViewId="0"/>
  </sheetViews>
  <sheetFormatPr defaultColWidth="0" defaultRowHeight="14.45"/>
  <cols>
    <col min="1" max="16" width="11.42578125" customWidth="1"/>
    <col min="17" max="4945" width="0" hidden="1" customWidth="1"/>
    <col min="4946" max="15759" width="11.42578125" hidden="1"/>
    <col min="16383" max="16383" width="12.42578125" hidden="1"/>
    <col min="16384" max="16384" width="7.5703125" hidden="1"/>
  </cols>
  <sheetData>
    <row r="1" ht="4.5" customHeight="1"/>
    <row r="18" spans="8:8" ht="21">
      <c r="H18" s="248"/>
    </row>
    <row r="41" spans="1:11">
      <c r="A41" s="249"/>
      <c r="B41" s="249"/>
      <c r="C41" s="249"/>
      <c r="D41" s="249"/>
      <c r="E41" s="249"/>
      <c r="F41" s="249"/>
      <c r="G41" s="249"/>
      <c r="H41" s="249"/>
      <c r="I41" s="249"/>
      <c r="J41" s="249"/>
      <c r="K41" s="249"/>
    </row>
    <row r="42" spans="1:11">
      <c r="A42" s="249"/>
      <c r="B42" s="249"/>
      <c r="C42" s="249"/>
      <c r="D42" s="249"/>
      <c r="E42" s="249"/>
      <c r="F42" s="249"/>
      <c r="G42" s="249"/>
      <c r="H42" s="249"/>
      <c r="I42" s="249"/>
      <c r="J42" s="249"/>
      <c r="K42" s="249"/>
    </row>
    <row r="57" hidden="1"/>
    <row r="75" spans="1:16">
      <c r="A75" s="256" t="s">
        <v>0</v>
      </c>
      <c r="B75" s="257"/>
      <c r="C75" s="257"/>
      <c r="D75" s="257"/>
      <c r="E75" s="257"/>
      <c r="F75" s="257"/>
      <c r="G75" s="257"/>
      <c r="H75" s="257"/>
      <c r="I75" s="257"/>
      <c r="J75" s="257"/>
      <c r="K75" s="257"/>
      <c r="L75" s="257"/>
      <c r="M75" s="257"/>
      <c r="N75" s="257"/>
      <c r="O75" s="257"/>
      <c r="P75" s="258"/>
    </row>
    <row r="76" spans="1:16" ht="15" customHeight="1">
      <c r="A76" s="259"/>
      <c r="B76" s="260"/>
      <c r="C76" s="260"/>
      <c r="D76" s="260"/>
      <c r="E76" s="260"/>
      <c r="F76" s="260"/>
      <c r="G76" s="260"/>
      <c r="H76" s="260"/>
      <c r="I76" s="260"/>
      <c r="J76" s="260"/>
      <c r="K76" s="260"/>
      <c r="L76" s="260"/>
      <c r="M76" s="260"/>
      <c r="N76" s="260"/>
      <c r="O76" s="260"/>
      <c r="P76" s="261"/>
    </row>
    <row r="77" spans="1:16" ht="44.1" customHeight="1">
      <c r="A77" s="262" t="s">
        <v>1</v>
      </c>
      <c r="B77" s="262"/>
      <c r="C77" s="262"/>
      <c r="D77" s="262" t="s">
        <v>2</v>
      </c>
      <c r="E77" s="262"/>
      <c r="F77" s="262"/>
      <c r="G77" s="262" t="s">
        <v>3</v>
      </c>
      <c r="H77" s="262"/>
      <c r="I77" s="262"/>
      <c r="J77" s="262"/>
      <c r="K77" s="262"/>
      <c r="L77" s="262"/>
      <c r="M77" s="262"/>
      <c r="N77" s="262"/>
      <c r="O77" s="262"/>
      <c r="P77" s="262"/>
    </row>
    <row r="78" spans="1:16" ht="57.95" customHeight="1">
      <c r="A78" s="263">
        <v>1</v>
      </c>
      <c r="B78" s="263"/>
      <c r="C78" s="263"/>
      <c r="D78" s="264">
        <v>44591</v>
      </c>
      <c r="E78" s="264"/>
      <c r="F78" s="264"/>
      <c r="G78" s="265" t="s">
        <v>4</v>
      </c>
      <c r="H78" s="265"/>
      <c r="I78" s="265"/>
      <c r="J78" s="265"/>
      <c r="K78" s="265"/>
      <c r="L78" s="265"/>
      <c r="M78" s="265"/>
      <c r="N78" s="265"/>
      <c r="O78" s="265"/>
      <c r="P78" s="265"/>
    </row>
  </sheetData>
  <sheetProtection autoFilter="0"/>
  <mergeCells count="7">
    <mergeCell ref="A75:P76"/>
    <mergeCell ref="A77:C77"/>
    <mergeCell ref="D77:F77"/>
    <mergeCell ref="G77:P77"/>
    <mergeCell ref="A78:C78"/>
    <mergeCell ref="D78:F78"/>
    <mergeCell ref="G78:P78"/>
  </mergeCells>
  <pageMargins left="0.7" right="0.7" top="0.75" bottom="0.75" header="0.3" footer="0.3"/>
  <pageSetup scale="49" orientation="portrait" r:id="rId1"/>
  <headerFooter>
    <oddHeader>&amp;C&amp;G</oddHeader>
    <oddFooter>&amp;C_x000D_&amp;1#&amp;"Calibri"&amp;10&amp;K008000 Información Pública - La Previsora S.A. Compañía de Seguros</oddFooter>
  </headerFooter>
  <colBreaks count="2" manualBreakCount="2">
    <brk id="16" max="83" man="1"/>
    <brk id="11939" max="1048575" man="1"/>
  </colBreaks>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AC131-0A1C-4131-A0FA-21DBBA0473F1}">
  <dimension ref="A1:L401"/>
  <sheetViews>
    <sheetView showGridLines="0" zoomScale="50" zoomScaleNormal="50" workbookViewId="0">
      <selection activeCell="H18" sqref="H18"/>
    </sheetView>
  </sheetViews>
  <sheetFormatPr defaultColWidth="0" defaultRowHeight="14.1" customHeight="1" zeroHeight="1"/>
  <cols>
    <col min="1" max="1" width="1.42578125" style="93" customWidth="1"/>
    <col min="2" max="2" width="43.140625" style="93" customWidth="1"/>
    <col min="3" max="3" width="63.7109375" style="93" customWidth="1"/>
    <col min="4" max="4" width="19.140625" style="93" bestFit="1" customWidth="1"/>
    <col min="5" max="5" width="33.42578125" style="93" customWidth="1"/>
    <col min="6" max="6" width="21.140625" style="93" customWidth="1"/>
    <col min="7" max="7" width="44.140625" style="93" customWidth="1"/>
    <col min="8" max="8" width="54.42578125" style="93" customWidth="1"/>
    <col min="9" max="9" width="34" style="93" customWidth="1"/>
    <col min="10" max="16384" width="11.42578125" style="93" hidden="1"/>
  </cols>
  <sheetData>
    <row r="1" spans="2:12" ht="14.45" customHeight="1">
      <c r="B1" s="544"/>
      <c r="C1" s="544"/>
      <c r="D1" s="544"/>
      <c r="E1" s="544"/>
      <c r="F1" s="544"/>
      <c r="G1" s="545" t="s">
        <v>1281</v>
      </c>
      <c r="H1" s="545"/>
    </row>
    <row r="2" spans="2:12" ht="15" customHeight="1">
      <c r="B2" s="544"/>
      <c r="C2" s="544"/>
      <c r="D2" s="544"/>
      <c r="E2" s="544"/>
      <c r="F2" s="544"/>
      <c r="G2" s="545"/>
      <c r="H2" s="545"/>
    </row>
    <row r="3" spans="2:12" ht="13.5" customHeight="1">
      <c r="B3" s="544"/>
      <c r="C3" s="544"/>
      <c r="D3" s="544"/>
      <c r="E3" s="544"/>
      <c r="F3" s="544"/>
      <c r="G3" s="545"/>
      <c r="H3" s="545"/>
    </row>
    <row r="4" spans="2:12" ht="13.5" customHeight="1">
      <c r="B4" s="544"/>
      <c r="C4" s="544"/>
      <c r="D4" s="544"/>
      <c r="E4" s="544"/>
      <c r="F4" s="544"/>
      <c r="G4" s="545"/>
      <c r="H4" s="545"/>
    </row>
    <row r="5" spans="2:12" ht="13.5" customHeight="1">
      <c r="B5" s="544"/>
      <c r="C5" s="544"/>
      <c r="D5" s="544"/>
      <c r="E5" s="544"/>
      <c r="F5" s="544"/>
      <c r="G5" s="545"/>
      <c r="H5" s="545"/>
    </row>
    <row r="6" spans="2:12" ht="13.5" customHeight="1">
      <c r="B6" s="544"/>
      <c r="C6" s="544"/>
      <c r="D6" s="544"/>
      <c r="E6" s="544"/>
      <c r="F6" s="544"/>
      <c r="G6" s="545"/>
      <c r="H6" s="545"/>
    </row>
    <row r="7" spans="2:12" ht="13.5" customHeight="1">
      <c r="B7" s="544"/>
      <c r="C7" s="544"/>
      <c r="D7" s="544"/>
      <c r="E7" s="544"/>
      <c r="F7" s="544"/>
      <c r="G7" s="545"/>
      <c r="H7" s="545"/>
    </row>
    <row r="8" spans="2:12" s="94" customFormat="1" ht="18.75" customHeight="1">
      <c r="B8" s="544"/>
      <c r="C8" s="544"/>
      <c r="D8" s="544"/>
      <c r="E8" s="544"/>
      <c r="F8" s="544"/>
      <c r="G8" s="545"/>
      <c r="H8" s="545"/>
    </row>
    <row r="9" spans="2:12" s="94" customFormat="1" ht="25.5" customHeight="1">
      <c r="B9" s="544"/>
      <c r="C9" s="544"/>
      <c r="D9" s="544"/>
      <c r="E9" s="544"/>
      <c r="F9" s="544"/>
      <c r="G9" s="545"/>
      <c r="H9" s="545"/>
    </row>
    <row r="10" spans="2:12" s="94" customFormat="1" ht="14.25" customHeight="1">
      <c r="B10" s="544"/>
      <c r="C10" s="544"/>
      <c r="D10" s="544"/>
      <c r="E10" s="544"/>
      <c r="F10" s="544"/>
      <c r="G10" s="545"/>
      <c r="H10" s="545"/>
    </row>
    <row r="11" spans="2:12" s="94" customFormat="1" ht="48" customHeight="1">
      <c r="B11" s="544"/>
      <c r="C11" s="544"/>
      <c r="D11" s="544"/>
      <c r="E11" s="544"/>
      <c r="F11" s="544"/>
      <c r="G11" s="545"/>
      <c r="H11" s="545"/>
    </row>
    <row r="12" spans="2:12">
      <c r="C12" s="95"/>
      <c r="D12" s="95"/>
      <c r="E12" s="95"/>
      <c r="F12" s="95"/>
      <c r="G12" s="95"/>
      <c r="H12" s="95"/>
    </row>
    <row r="13" spans="2:12">
      <c r="C13" s="95"/>
      <c r="D13" s="95"/>
      <c r="E13" s="95"/>
      <c r="F13" s="95"/>
      <c r="G13" s="95"/>
      <c r="H13" s="95"/>
    </row>
    <row r="14" spans="2:12" ht="48.75" customHeight="1">
      <c r="C14" s="95"/>
      <c r="D14" s="96"/>
      <c r="E14" s="96"/>
      <c r="F14" s="96"/>
      <c r="G14" s="96"/>
      <c r="H14" s="96"/>
      <c r="I14" s="97"/>
      <c r="J14" s="97"/>
      <c r="K14" s="97"/>
      <c r="L14" s="97"/>
    </row>
    <row r="15" spans="2:12">
      <c r="C15" s="95"/>
      <c r="D15" s="95"/>
      <c r="E15" s="95"/>
      <c r="F15" s="95"/>
      <c r="G15" s="95"/>
      <c r="H15" s="95"/>
    </row>
    <row r="16" spans="2:12">
      <c r="C16" s="95"/>
      <c r="D16" s="95"/>
      <c r="E16" s="95"/>
      <c r="F16" s="95"/>
      <c r="G16" s="95"/>
      <c r="H16" s="95"/>
    </row>
    <row r="17" spans="3:8">
      <c r="C17" s="95"/>
      <c r="D17" s="95"/>
      <c r="E17" s="95"/>
      <c r="F17" s="95"/>
      <c r="G17" s="95"/>
      <c r="H17" s="95"/>
    </row>
    <row r="18" spans="3:8">
      <c r="C18" s="95"/>
      <c r="D18" s="95"/>
      <c r="E18" s="95"/>
      <c r="F18" s="95"/>
      <c r="G18" s="95"/>
      <c r="H18" s="95"/>
    </row>
    <row r="19" spans="3:8">
      <c r="C19" s="95"/>
      <c r="D19" s="95"/>
      <c r="E19" s="95"/>
      <c r="F19" s="95"/>
      <c r="G19" s="95"/>
      <c r="H19" s="95"/>
    </row>
    <row r="20" spans="3:8">
      <c r="C20" s="95"/>
      <c r="D20" s="95"/>
      <c r="E20" s="95"/>
      <c r="F20" s="95"/>
      <c r="G20" s="95"/>
      <c r="H20" s="95"/>
    </row>
    <row r="21" spans="3:8">
      <c r="C21" s="95"/>
      <c r="D21" s="95"/>
      <c r="E21" s="95"/>
      <c r="F21" s="95"/>
      <c r="G21" s="95"/>
      <c r="H21" s="95"/>
    </row>
    <row r="22" spans="3:8">
      <c r="C22" s="98"/>
      <c r="D22" s="98"/>
      <c r="E22" s="98"/>
      <c r="F22" s="98"/>
      <c r="G22" s="98"/>
    </row>
    <row r="23" spans="3:8">
      <c r="C23" s="98"/>
      <c r="D23" s="98"/>
      <c r="E23" s="98"/>
      <c r="F23" s="98"/>
      <c r="G23" s="98"/>
    </row>
    <row r="24" spans="3:8">
      <c r="C24" s="98"/>
      <c r="D24" s="98"/>
      <c r="E24" s="98"/>
      <c r="F24" s="98"/>
      <c r="G24" s="98"/>
    </row>
    <row r="25" spans="3:8">
      <c r="C25" s="98"/>
      <c r="D25" s="98"/>
      <c r="E25" s="98"/>
      <c r="F25" s="98"/>
      <c r="G25" s="98"/>
    </row>
    <row r="26" spans="3:8">
      <c r="C26" s="98"/>
      <c r="D26" s="98"/>
      <c r="E26" s="98"/>
      <c r="F26" s="98"/>
      <c r="G26" s="98"/>
    </row>
    <row r="27" spans="3:8">
      <c r="C27" s="98"/>
      <c r="D27" s="98"/>
      <c r="E27" s="98"/>
      <c r="F27" s="98"/>
      <c r="G27" s="98"/>
    </row>
    <row r="28" spans="3:8">
      <c r="C28" s="98"/>
      <c r="D28" s="98"/>
      <c r="E28" s="98"/>
      <c r="F28" s="98"/>
      <c r="G28" s="98"/>
    </row>
    <row r="29" spans="3:8">
      <c r="C29" s="98"/>
      <c r="D29" s="98"/>
      <c r="E29" s="98"/>
      <c r="F29" s="98"/>
      <c r="G29" s="98"/>
    </row>
    <row r="30" spans="3:8">
      <c r="C30" s="98"/>
      <c r="D30" s="98"/>
      <c r="E30" s="98"/>
      <c r="F30" s="98"/>
      <c r="G30" s="98"/>
    </row>
    <row r="31" spans="3:8">
      <c r="C31" s="98"/>
      <c r="D31" s="98"/>
      <c r="E31" s="98"/>
      <c r="F31" s="98"/>
      <c r="G31" s="98"/>
    </row>
    <row r="32" spans="3:8">
      <c r="C32" s="98"/>
      <c r="D32" s="98"/>
      <c r="E32" s="98"/>
      <c r="F32" s="98"/>
      <c r="G32" s="98"/>
    </row>
    <row r="33" spans="2:8">
      <c r="C33" s="98"/>
      <c r="D33" s="98"/>
      <c r="E33" s="98"/>
      <c r="F33" s="98"/>
      <c r="G33" s="98"/>
    </row>
    <row r="34" spans="2:8">
      <c r="C34" s="98"/>
      <c r="D34" s="98"/>
      <c r="E34" s="98"/>
      <c r="F34" s="98"/>
      <c r="G34" s="98"/>
    </row>
    <row r="35" spans="2:8">
      <c r="C35" s="98"/>
      <c r="D35" s="98"/>
      <c r="E35" s="98"/>
      <c r="F35" s="98"/>
      <c r="G35" s="98"/>
    </row>
    <row r="36" spans="2:8"/>
    <row r="37" spans="2:8"/>
    <row r="38" spans="2:8"/>
    <row r="39" spans="2:8"/>
    <row r="40" spans="2:8" ht="14.45" thickBot="1"/>
    <row r="41" spans="2:8">
      <c r="B41" s="373" t="s">
        <v>1282</v>
      </c>
      <c r="C41" s="373" t="s">
        <v>915</v>
      </c>
      <c r="D41" s="373" t="s">
        <v>299</v>
      </c>
      <c r="E41" s="373" t="s">
        <v>300</v>
      </c>
      <c r="F41" s="373" t="s">
        <v>918</v>
      </c>
      <c r="G41" s="373" t="s">
        <v>916</v>
      </c>
      <c r="H41" s="373" t="s">
        <v>917</v>
      </c>
    </row>
    <row r="42" spans="2:8" ht="41.25" customHeight="1">
      <c r="B42" s="543"/>
      <c r="C42" s="543"/>
      <c r="D42" s="543"/>
      <c r="E42" s="543"/>
      <c r="F42" s="543"/>
      <c r="G42" s="543"/>
      <c r="H42" s="543"/>
    </row>
    <row r="43" spans="2:8" ht="101.25" customHeight="1">
      <c r="B43" s="99" t="s">
        <v>1283</v>
      </c>
      <c r="C43" s="99" t="s">
        <v>1284</v>
      </c>
      <c r="D43" s="99" t="s">
        <v>1285</v>
      </c>
      <c r="E43" s="99" t="s">
        <v>1286</v>
      </c>
      <c r="F43" s="99" t="s">
        <v>79</v>
      </c>
      <c r="G43" s="212">
        <v>44621</v>
      </c>
      <c r="H43" s="212">
        <v>44803</v>
      </c>
    </row>
    <row r="44" spans="2:8" ht="76.5" customHeight="1">
      <c r="B44" s="99" t="s">
        <v>1287</v>
      </c>
      <c r="C44" s="99" t="s">
        <v>1288</v>
      </c>
      <c r="D44" s="99" t="s">
        <v>1289</v>
      </c>
      <c r="E44" s="99" t="s">
        <v>1286</v>
      </c>
      <c r="F44" s="99" t="s">
        <v>79</v>
      </c>
      <c r="G44" s="212">
        <v>44593</v>
      </c>
      <c r="H44" s="212">
        <v>44773</v>
      </c>
    </row>
    <row r="45" spans="2:8" ht="42">
      <c r="B45" s="99" t="s">
        <v>1290</v>
      </c>
      <c r="C45" s="99" t="s">
        <v>1291</v>
      </c>
      <c r="D45" s="99" t="s">
        <v>1285</v>
      </c>
      <c r="E45" s="99" t="s">
        <v>1292</v>
      </c>
      <c r="F45" s="213" t="s">
        <v>1293</v>
      </c>
      <c r="G45" s="212">
        <v>44593</v>
      </c>
      <c r="H45" s="212">
        <v>44773</v>
      </c>
    </row>
    <row r="46" spans="2:8" ht="140.1">
      <c r="B46" s="99" t="s">
        <v>1294</v>
      </c>
      <c r="C46" s="99" t="s">
        <v>1295</v>
      </c>
      <c r="D46" s="99" t="s">
        <v>1289</v>
      </c>
      <c r="E46" s="99" t="s">
        <v>1286</v>
      </c>
      <c r="F46" s="99" t="s">
        <v>79</v>
      </c>
      <c r="G46" s="212">
        <v>44562</v>
      </c>
      <c r="H46" s="212">
        <v>44926</v>
      </c>
    </row>
    <row r="47" spans="2:8">
      <c r="B47" s="99"/>
      <c r="C47" s="99"/>
      <c r="D47" s="99"/>
      <c r="E47" s="99"/>
      <c r="F47" s="99"/>
      <c r="G47" s="99"/>
      <c r="H47" s="99"/>
    </row>
    <row r="48" spans="2:8">
      <c r="B48" s="99"/>
      <c r="C48" s="99"/>
      <c r="D48" s="99"/>
      <c r="E48" s="99"/>
      <c r="F48" s="99"/>
      <c r="G48" s="99"/>
      <c r="H48" s="99"/>
    </row>
    <row r="49" spans="2:8">
      <c r="B49" s="99"/>
      <c r="C49" s="99"/>
      <c r="D49" s="99"/>
      <c r="E49" s="99"/>
      <c r="F49" s="99"/>
      <c r="G49" s="99"/>
      <c r="H49" s="99"/>
    </row>
    <row r="50" spans="2:8">
      <c r="B50" s="99"/>
      <c r="C50" s="99"/>
      <c r="D50" s="99"/>
      <c r="E50" s="99"/>
      <c r="F50" s="99"/>
      <c r="G50" s="99"/>
      <c r="H50" s="99"/>
    </row>
    <row r="51" spans="2:8">
      <c r="B51" s="99"/>
      <c r="C51" s="99"/>
      <c r="D51" s="99"/>
      <c r="E51" s="99"/>
      <c r="F51" s="99"/>
      <c r="G51" s="99"/>
      <c r="H51" s="99"/>
    </row>
    <row r="52" spans="2:8">
      <c r="B52" s="99"/>
      <c r="C52" s="99"/>
      <c r="D52" s="99"/>
      <c r="E52" s="99"/>
      <c r="F52" s="99"/>
      <c r="G52" s="99"/>
      <c r="H52" s="99"/>
    </row>
    <row r="53" spans="2:8">
      <c r="B53" s="99"/>
      <c r="C53" s="99"/>
      <c r="D53" s="99"/>
      <c r="E53" s="99"/>
      <c r="F53" s="99"/>
      <c r="G53" s="99"/>
      <c r="H53" s="99"/>
    </row>
    <row r="54" spans="2:8">
      <c r="B54" s="99"/>
      <c r="C54" s="99"/>
      <c r="D54" s="99"/>
      <c r="E54" s="99"/>
      <c r="F54" s="99"/>
      <c r="G54" s="99"/>
      <c r="H54" s="99"/>
    </row>
    <row r="55" spans="2:8">
      <c r="B55" s="99"/>
      <c r="C55" s="99"/>
      <c r="D55" s="99"/>
      <c r="E55" s="99"/>
      <c r="F55" s="99"/>
      <c r="G55" s="99"/>
      <c r="H55" s="99"/>
    </row>
    <row r="56" spans="2:8">
      <c r="B56" s="99"/>
      <c r="C56" s="99"/>
      <c r="D56" s="99"/>
      <c r="E56" s="99"/>
      <c r="F56" s="99"/>
      <c r="G56" s="99"/>
      <c r="H56" s="99"/>
    </row>
    <row r="57" spans="2:8">
      <c r="B57" s="99"/>
      <c r="C57" s="99"/>
      <c r="D57" s="99"/>
      <c r="E57" s="99"/>
      <c r="F57" s="99"/>
      <c r="G57" s="99"/>
      <c r="H57" s="99"/>
    </row>
    <row r="58" spans="2:8">
      <c r="B58" s="99"/>
      <c r="C58" s="99"/>
      <c r="D58" s="99"/>
      <c r="E58" s="99"/>
      <c r="F58" s="99"/>
      <c r="G58" s="99"/>
      <c r="H58" s="99"/>
    </row>
    <row r="59" spans="2:8">
      <c r="B59" s="99"/>
      <c r="C59" s="99"/>
      <c r="D59" s="99"/>
      <c r="E59" s="99"/>
      <c r="F59" s="99"/>
      <c r="G59" s="99"/>
      <c r="H59" s="99"/>
    </row>
    <row r="60" spans="2:8">
      <c r="B60" s="99"/>
      <c r="C60" s="99"/>
      <c r="D60" s="99"/>
      <c r="E60" s="99"/>
      <c r="F60" s="99"/>
      <c r="G60" s="99"/>
      <c r="H60" s="99"/>
    </row>
    <row r="61" spans="2:8">
      <c r="B61" s="99"/>
      <c r="C61" s="99"/>
      <c r="D61" s="99"/>
      <c r="E61" s="99"/>
      <c r="F61" s="99"/>
      <c r="G61" s="99"/>
      <c r="H61" s="99"/>
    </row>
    <row r="62" spans="2:8">
      <c r="B62" s="99"/>
      <c r="C62" s="99"/>
      <c r="D62" s="99"/>
      <c r="E62" s="99"/>
      <c r="F62" s="99"/>
      <c r="G62" s="99"/>
      <c r="H62" s="99"/>
    </row>
    <row r="63" spans="2:8"/>
    <row r="64" spans="2:8"/>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ht="14.1" customHeight="1"/>
  </sheetData>
  <mergeCells count="10">
    <mergeCell ref="H41:H42"/>
    <mergeCell ref="B1:C11"/>
    <mergeCell ref="D1:F11"/>
    <mergeCell ref="G1:H11"/>
    <mergeCell ref="B41:B42"/>
    <mergeCell ref="C41:C42"/>
    <mergeCell ref="D41:D42"/>
    <mergeCell ref="E41:E42"/>
    <mergeCell ref="F41:F42"/>
    <mergeCell ref="G41:G42"/>
  </mergeCells>
  <pageMargins left="0.7" right="0.7" top="0.75" bottom="0.75" header="0.3" footer="0.3"/>
  <pageSetup orientation="portrait" r:id="rId1"/>
  <headerFooter>
    <oddHeader>&amp;C&amp;G</oddHeader>
    <oddFooter>&amp;C_x000D_&amp;1#&amp;"Calibri"&amp;10&amp;K008000 Información Pública - La Previsora S.A. Compañía de Seguros</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9F713-8FD0-4A08-A7BF-6C3D7AF52464}">
  <dimension ref="A1:K35"/>
  <sheetViews>
    <sheetView showGridLines="0" zoomScale="50" zoomScaleNormal="50" workbookViewId="0">
      <selection activeCell="G20" sqref="G20"/>
    </sheetView>
  </sheetViews>
  <sheetFormatPr defaultColWidth="0" defaultRowHeight="13.5"/>
  <cols>
    <col min="1" max="1" width="1.42578125" style="95" customWidth="1"/>
    <col min="2" max="2" width="25.42578125" style="95" customWidth="1"/>
    <col min="3" max="3" width="31.140625" style="95" customWidth="1"/>
    <col min="4" max="4" width="50.85546875" style="95" customWidth="1"/>
    <col min="5" max="5" width="48.5703125" style="95" customWidth="1"/>
    <col min="6" max="7" width="34.140625" style="95" customWidth="1"/>
    <col min="8" max="8" width="5.140625" style="95" customWidth="1"/>
    <col min="9" max="11" width="0" style="95" hidden="1" customWidth="1"/>
    <col min="12" max="16384" width="11.42578125" style="95" hidden="1"/>
  </cols>
  <sheetData>
    <row r="1" spans="1:7" s="548" customFormat="1" ht="15" customHeight="1">
      <c r="A1" s="95"/>
      <c r="B1" s="546"/>
      <c r="C1" s="546"/>
      <c r="D1" s="547"/>
      <c r="E1" s="438" t="s">
        <v>1296</v>
      </c>
      <c r="F1" s="439"/>
      <c r="G1" s="440"/>
    </row>
    <row r="2" spans="1:7" s="548" customFormat="1" ht="13.5" customHeight="1">
      <c r="A2" s="95"/>
      <c r="B2" s="546"/>
      <c r="C2" s="546"/>
      <c r="D2" s="547"/>
      <c r="E2" s="441"/>
      <c r="F2" s="442"/>
      <c r="G2" s="443"/>
    </row>
    <row r="3" spans="1:7" s="548" customFormat="1" ht="13.5" customHeight="1">
      <c r="A3" s="95"/>
      <c r="B3" s="546"/>
      <c r="C3" s="546"/>
      <c r="D3" s="547"/>
      <c r="E3" s="441"/>
      <c r="F3" s="442"/>
      <c r="G3" s="443"/>
    </row>
    <row r="4" spans="1:7" s="548" customFormat="1" ht="13.5" customHeight="1">
      <c r="A4" s="95"/>
      <c r="B4" s="546"/>
      <c r="C4" s="546"/>
      <c r="D4" s="547"/>
      <c r="E4" s="441"/>
      <c r="F4" s="442"/>
      <c r="G4" s="443"/>
    </row>
    <row r="5" spans="1:7" s="548" customFormat="1" ht="13.5" customHeight="1">
      <c r="A5" s="95"/>
      <c r="B5" s="546"/>
      <c r="C5" s="546"/>
      <c r="D5" s="547"/>
      <c r="E5" s="441"/>
      <c r="F5" s="442"/>
      <c r="G5" s="443"/>
    </row>
    <row r="6" spans="1:7" s="548" customFormat="1" ht="13.5" customHeight="1">
      <c r="A6" s="95"/>
      <c r="B6" s="546"/>
      <c r="C6" s="546"/>
      <c r="D6" s="547"/>
      <c r="E6" s="441"/>
      <c r="F6" s="442"/>
      <c r="G6" s="443"/>
    </row>
    <row r="7" spans="1:7" s="548" customFormat="1" ht="13.5" customHeight="1">
      <c r="A7" s="95"/>
      <c r="B7" s="546"/>
      <c r="C7" s="546"/>
      <c r="D7" s="547"/>
      <c r="E7" s="441"/>
      <c r="F7" s="442"/>
      <c r="G7" s="443"/>
    </row>
    <row r="8" spans="1:7" s="548" customFormat="1" ht="13.5" customHeight="1">
      <c r="A8" s="95"/>
      <c r="B8" s="546"/>
      <c r="C8" s="546"/>
      <c r="D8" s="547"/>
      <c r="E8" s="441"/>
      <c r="F8" s="442"/>
      <c r="G8" s="443"/>
    </row>
    <row r="9" spans="1:7" s="548" customFormat="1" ht="13.5" customHeight="1">
      <c r="A9" s="95"/>
      <c r="B9" s="546"/>
      <c r="C9" s="546"/>
      <c r="D9" s="547"/>
      <c r="E9" s="441"/>
      <c r="F9" s="442"/>
      <c r="G9" s="443"/>
    </row>
    <row r="10" spans="1:7" s="548" customFormat="1" ht="18.75" customHeight="1">
      <c r="A10" s="100"/>
      <c r="B10" s="546"/>
      <c r="C10" s="546"/>
      <c r="D10" s="547"/>
      <c r="E10" s="441"/>
      <c r="F10" s="442"/>
      <c r="G10" s="443"/>
    </row>
    <row r="11" spans="1:7" s="548" customFormat="1" ht="25.5" customHeight="1">
      <c r="A11" s="100"/>
      <c r="B11" s="546"/>
      <c r="C11" s="546"/>
      <c r="D11" s="547"/>
      <c r="E11" s="441"/>
      <c r="F11" s="442"/>
      <c r="G11" s="443"/>
    </row>
    <row r="12" spans="1:7" s="548" customFormat="1" ht="14.25" customHeight="1">
      <c r="A12" s="100"/>
      <c r="B12" s="546"/>
      <c r="C12" s="546"/>
      <c r="D12" s="547"/>
      <c r="E12" s="441"/>
      <c r="F12" s="442"/>
      <c r="G12" s="443"/>
    </row>
    <row r="13" spans="1:7" s="548" customFormat="1" ht="14.25" customHeight="1">
      <c r="A13" s="100"/>
      <c r="B13" s="546"/>
      <c r="C13" s="546"/>
      <c r="D13" s="547"/>
      <c r="E13" s="441"/>
      <c r="F13" s="442"/>
      <c r="G13" s="443"/>
    </row>
    <row r="14" spans="1:7" s="548" customFormat="1" ht="14.25" customHeight="1">
      <c r="A14" s="100"/>
      <c r="B14" s="546"/>
      <c r="C14" s="546"/>
      <c r="D14" s="547"/>
      <c r="E14" s="444"/>
      <c r="F14" s="445"/>
      <c r="G14" s="446"/>
    </row>
    <row r="15" spans="1:7" s="100" customFormat="1" ht="14.25" customHeight="1">
      <c r="B15" s="101"/>
      <c r="C15" s="102"/>
      <c r="D15" s="102"/>
      <c r="E15" s="102"/>
      <c r="F15" s="102"/>
      <c r="G15" s="103"/>
    </row>
    <row r="16" spans="1:7" s="100" customFormat="1" ht="5.25" customHeight="1" thickBot="1">
      <c r="B16" s="104"/>
      <c r="C16" s="105"/>
      <c r="D16" s="104"/>
      <c r="E16" s="105"/>
      <c r="G16" s="104"/>
    </row>
    <row r="17" spans="1:7" s="100" customFormat="1" ht="47.25" customHeight="1" thickBot="1">
      <c r="B17" s="549" t="s">
        <v>1297</v>
      </c>
      <c r="C17" s="550"/>
      <c r="D17" s="551"/>
      <c r="E17" s="552" t="s">
        <v>1298</v>
      </c>
      <c r="F17" s="550"/>
      <c r="G17" s="553"/>
    </row>
    <row r="18" spans="1:7" ht="45" customHeight="1" thickBot="1">
      <c r="B18" s="106" t="s">
        <v>1299</v>
      </c>
      <c r="C18" s="107" t="s">
        <v>1300</v>
      </c>
      <c r="D18" s="107" t="s">
        <v>1301</v>
      </c>
      <c r="E18" s="107" t="s">
        <v>1302</v>
      </c>
      <c r="F18" s="107" t="s">
        <v>1303</v>
      </c>
      <c r="G18" s="108" t="s">
        <v>1304</v>
      </c>
    </row>
    <row r="19" spans="1:7" ht="90" customHeight="1" thickBot="1">
      <c r="A19" s="95">
        <v>16</v>
      </c>
      <c r="B19" s="109">
        <v>172</v>
      </c>
      <c r="C19" s="110">
        <v>172</v>
      </c>
      <c r="D19" s="110">
        <v>0</v>
      </c>
      <c r="E19" s="110">
        <v>37</v>
      </c>
      <c r="F19" s="110">
        <v>3</v>
      </c>
      <c r="G19" s="111">
        <v>23</v>
      </c>
    </row>
    <row r="22" spans="1:7" ht="15.75" customHeight="1">
      <c r="C22" s="112"/>
      <c r="D22" s="112"/>
      <c r="E22" s="112"/>
      <c r="F22" s="112"/>
      <c r="G22" s="112"/>
    </row>
    <row r="23" spans="1:7" ht="15.75" customHeight="1">
      <c r="B23" s="113"/>
      <c r="C23" s="112"/>
      <c r="D23" s="112"/>
      <c r="E23" s="112"/>
      <c r="F23" s="112"/>
      <c r="G23" s="112"/>
    </row>
    <row r="24" spans="1:7" ht="15.75" customHeight="1">
      <c r="C24" s="112"/>
      <c r="D24" s="112"/>
      <c r="E24" s="112"/>
      <c r="F24" s="112"/>
      <c r="G24" s="112"/>
    </row>
    <row r="25" spans="1:7" ht="15.75" customHeight="1">
      <c r="C25" s="112"/>
      <c r="D25" s="112"/>
      <c r="E25" s="112"/>
      <c r="F25" s="112"/>
      <c r="G25" s="112"/>
    </row>
    <row r="26" spans="1:7" ht="15.75" customHeight="1">
      <c r="C26" s="112"/>
      <c r="D26" s="112"/>
      <c r="E26" s="112"/>
      <c r="F26" s="112"/>
      <c r="G26" s="112"/>
    </row>
    <row r="27" spans="1:7" ht="15.75" customHeight="1">
      <c r="C27" s="112"/>
      <c r="D27" s="112"/>
      <c r="E27" s="112"/>
      <c r="F27" s="112"/>
      <c r="G27" s="112"/>
    </row>
    <row r="28" spans="1:7" ht="15.75" customHeight="1">
      <c r="C28" s="112"/>
      <c r="D28" s="112"/>
      <c r="E28" s="112"/>
      <c r="F28" s="112"/>
      <c r="G28" s="112"/>
    </row>
    <row r="29" spans="1:7" ht="15.75" customHeight="1">
      <c r="C29" s="112"/>
      <c r="D29" s="112"/>
      <c r="E29" s="112"/>
      <c r="F29" s="112"/>
      <c r="G29" s="112"/>
    </row>
    <row r="30" spans="1:7" ht="15.75" customHeight="1">
      <c r="C30" s="112"/>
      <c r="D30" s="112"/>
      <c r="E30" s="112"/>
      <c r="F30" s="112"/>
      <c r="G30" s="112"/>
    </row>
    <row r="31" spans="1:7" ht="15.75" customHeight="1">
      <c r="C31" s="112"/>
      <c r="D31" s="112"/>
      <c r="E31" s="112"/>
      <c r="F31" s="112"/>
      <c r="G31" s="112"/>
    </row>
    <row r="32" spans="1:7" ht="15.75" customHeight="1">
      <c r="C32" s="112"/>
      <c r="D32" s="112"/>
      <c r="E32" s="112"/>
      <c r="F32" s="112"/>
      <c r="G32" s="112"/>
    </row>
    <row r="33" spans="3:7" ht="15.75" customHeight="1">
      <c r="C33" s="112"/>
      <c r="D33" s="112"/>
      <c r="E33" s="112"/>
      <c r="F33" s="112"/>
      <c r="G33" s="112"/>
    </row>
    <row r="34" spans="3:7" ht="15.75" customHeight="1">
      <c r="C34" s="112"/>
      <c r="D34" s="112"/>
      <c r="E34" s="112"/>
      <c r="F34" s="112"/>
      <c r="G34" s="112"/>
    </row>
    <row r="35" spans="3:7" ht="15.75" customHeight="1">
      <c r="C35" s="112"/>
      <c r="D35" s="112"/>
      <c r="E35" s="112"/>
      <c r="F35" s="112"/>
      <c r="G35" s="112"/>
    </row>
  </sheetData>
  <sheetProtection autoFilter="0"/>
  <autoFilter ref="A18:G19" xr:uid="{00000000-0009-0000-0000-00000B000000}"/>
  <mergeCells count="6">
    <mergeCell ref="B1:C14"/>
    <mergeCell ref="D1:D14"/>
    <mergeCell ref="E1:G14"/>
    <mergeCell ref="H1:XFD14"/>
    <mergeCell ref="B17:D17"/>
    <mergeCell ref="E17:G17"/>
  </mergeCells>
  <pageMargins left="0.7" right="0.7" top="0.75" bottom="0.75" header="0.3" footer="0.3"/>
  <pageSetup orientation="portrait" r:id="rId1"/>
  <headerFooter>
    <oddHeader>&amp;C&amp;G</oddHeader>
    <oddFooter>&amp;C_x000D_&amp;1#&amp;"Calibri"&amp;10&amp;K008000 Información Pública - La Previsora S.A. Compañía de Seguros</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5F21D-6BE3-467F-BDF0-BB3F5F1D4BD8}">
  <dimension ref="A1:L99"/>
  <sheetViews>
    <sheetView showGridLines="0" zoomScale="50" zoomScaleNormal="50" workbookViewId="0">
      <pane xSplit="2" ySplit="14" topLeftCell="C15" activePane="bottomRight" state="frozen"/>
      <selection pane="bottomRight" activeCell="C15" sqref="C15"/>
      <selection pane="bottomLeft" activeCell="A15" sqref="A15"/>
      <selection pane="topRight" activeCell="C1" sqref="C1"/>
    </sheetView>
  </sheetViews>
  <sheetFormatPr defaultColWidth="0" defaultRowHeight="13.5"/>
  <cols>
    <col min="1" max="1" width="1.42578125" style="95" customWidth="1"/>
    <col min="2" max="2" width="29.85546875" style="95" customWidth="1"/>
    <col min="3" max="3" width="43.42578125" style="95" customWidth="1"/>
    <col min="4" max="4" width="56.42578125" style="95" customWidth="1"/>
    <col min="5" max="5" width="37.140625" style="95" customWidth="1"/>
    <col min="6" max="6" width="29.140625" style="95" customWidth="1"/>
    <col min="7" max="8" width="17" style="129" customWidth="1"/>
    <col min="9" max="9" width="46.140625" style="95" customWidth="1"/>
    <col min="10" max="10" width="5.140625" style="95" customWidth="1"/>
    <col min="11" max="11" width="0" style="95" hidden="1" customWidth="1"/>
    <col min="12" max="16384" width="11.42578125" style="95" hidden="1"/>
  </cols>
  <sheetData>
    <row r="1" spans="1:12">
      <c r="A1" s="114"/>
      <c r="B1" s="547"/>
      <c r="C1" s="547"/>
      <c r="D1" s="547"/>
      <c r="E1" s="545" t="s">
        <v>1305</v>
      </c>
      <c r="F1" s="545"/>
      <c r="G1" s="545"/>
      <c r="H1" s="545"/>
      <c r="I1" s="545"/>
    </row>
    <row r="2" spans="1:12" ht="15" customHeight="1">
      <c r="A2" s="114"/>
      <c r="B2" s="547"/>
      <c r="C2" s="547"/>
      <c r="D2" s="547"/>
      <c r="E2" s="545"/>
      <c r="F2" s="545"/>
      <c r="G2" s="545"/>
      <c r="H2" s="545"/>
      <c r="I2" s="545"/>
    </row>
    <row r="3" spans="1:12" ht="13.5" customHeight="1">
      <c r="A3" s="114"/>
      <c r="B3" s="547"/>
      <c r="C3" s="547"/>
      <c r="D3" s="547"/>
      <c r="E3" s="545"/>
      <c r="F3" s="545"/>
      <c r="G3" s="545"/>
      <c r="H3" s="545"/>
      <c r="I3" s="545"/>
    </row>
    <row r="4" spans="1:12" ht="13.5" customHeight="1">
      <c r="A4" s="114"/>
      <c r="B4" s="547"/>
      <c r="C4" s="547"/>
      <c r="D4" s="547"/>
      <c r="E4" s="545"/>
      <c r="F4" s="545"/>
      <c r="G4" s="545"/>
      <c r="H4" s="545"/>
      <c r="I4" s="545"/>
    </row>
    <row r="5" spans="1:12" ht="13.5" customHeight="1">
      <c r="A5" s="114"/>
      <c r="B5" s="547"/>
      <c r="C5" s="547"/>
      <c r="D5" s="547"/>
      <c r="E5" s="545"/>
      <c r="F5" s="545"/>
      <c r="G5" s="545"/>
      <c r="H5" s="545"/>
      <c r="I5" s="545"/>
    </row>
    <row r="6" spans="1:12" ht="13.5" customHeight="1">
      <c r="A6" s="114"/>
      <c r="B6" s="547"/>
      <c r="C6" s="547"/>
      <c r="D6" s="547"/>
      <c r="E6" s="545"/>
      <c r="F6" s="545"/>
      <c r="G6" s="545"/>
      <c r="H6" s="545"/>
      <c r="I6" s="545"/>
    </row>
    <row r="7" spans="1:12" ht="13.5" customHeight="1">
      <c r="A7" s="114"/>
      <c r="B7" s="547"/>
      <c r="C7" s="547"/>
      <c r="D7" s="547"/>
      <c r="E7" s="545"/>
      <c r="F7" s="545"/>
      <c r="G7" s="545"/>
      <c r="H7" s="545"/>
      <c r="I7" s="545"/>
    </row>
    <row r="8" spans="1:12" ht="13.5" customHeight="1">
      <c r="A8" s="114"/>
      <c r="B8" s="547"/>
      <c r="C8" s="547"/>
      <c r="D8" s="547"/>
      <c r="E8" s="545"/>
      <c r="F8" s="545"/>
      <c r="G8" s="545"/>
      <c r="H8" s="545"/>
      <c r="I8" s="545"/>
    </row>
    <row r="9" spans="1:12" ht="13.5" customHeight="1">
      <c r="A9" s="114"/>
      <c r="B9" s="547"/>
      <c r="C9" s="547"/>
      <c r="D9" s="547"/>
      <c r="E9" s="545"/>
      <c r="F9" s="545"/>
      <c r="G9" s="545"/>
      <c r="H9" s="545"/>
      <c r="I9" s="545"/>
    </row>
    <row r="10" spans="1:12" s="100" customFormat="1" ht="14.25" customHeight="1">
      <c r="A10" s="115"/>
      <c r="B10" s="547"/>
      <c r="C10" s="547"/>
      <c r="D10" s="547"/>
      <c r="E10" s="545"/>
      <c r="F10" s="545"/>
      <c r="G10" s="545"/>
      <c r="H10" s="545"/>
      <c r="I10" s="545"/>
    </row>
    <row r="11" spans="1:12" s="100" customFormat="1" ht="21.75" customHeight="1">
      <c r="A11" s="115"/>
      <c r="B11" s="547"/>
      <c r="C11" s="547"/>
      <c r="D11" s="547"/>
      <c r="E11" s="545"/>
      <c r="F11" s="545"/>
      <c r="G11" s="545"/>
      <c r="H11" s="545"/>
      <c r="I11" s="545"/>
    </row>
    <row r="12" spans="1:12" s="100" customFormat="1" ht="14.25" customHeight="1">
      <c r="A12" s="115"/>
      <c r="B12" s="547"/>
      <c r="C12" s="547"/>
      <c r="D12" s="547"/>
      <c r="E12" s="545"/>
      <c r="F12" s="545"/>
      <c r="G12" s="545"/>
      <c r="H12" s="545"/>
      <c r="I12" s="545"/>
    </row>
    <row r="13" spans="1:12" ht="29.1" customHeight="1">
      <c r="A13" s="114"/>
      <c r="B13" s="547"/>
      <c r="C13" s="547"/>
      <c r="D13" s="547"/>
      <c r="E13" s="545"/>
      <c r="F13" s="545"/>
      <c r="G13" s="545"/>
      <c r="H13" s="545"/>
      <c r="I13" s="545"/>
      <c r="J13" s="100"/>
      <c r="K13" s="100"/>
      <c r="L13" s="100"/>
    </row>
    <row r="14" spans="1:12" ht="26.45" customHeight="1">
      <c r="B14" s="116" t="s">
        <v>1306</v>
      </c>
      <c r="C14" s="116" t="s">
        <v>1307</v>
      </c>
      <c r="D14" s="116" t="s">
        <v>1308</v>
      </c>
      <c r="E14" s="116" t="s">
        <v>1309</v>
      </c>
      <c r="F14" s="116" t="s">
        <v>1310</v>
      </c>
      <c r="G14" s="117" t="s">
        <v>1311</v>
      </c>
      <c r="H14" s="117" t="s">
        <v>1312</v>
      </c>
      <c r="I14" s="116" t="s">
        <v>1313</v>
      </c>
    </row>
    <row r="15" spans="1:12" ht="120" customHeight="1">
      <c r="B15" s="118" t="s">
        <v>1314</v>
      </c>
      <c r="C15" s="119" t="s">
        <v>1315</v>
      </c>
      <c r="D15" s="120" t="s">
        <v>1316</v>
      </c>
      <c r="E15" s="115" t="s">
        <v>1317</v>
      </c>
      <c r="F15" s="120" t="s">
        <v>1318</v>
      </c>
      <c r="G15" s="121">
        <v>44562</v>
      </c>
      <c r="H15" s="121">
        <v>44926</v>
      </c>
      <c r="I15" s="122" t="s">
        <v>1319</v>
      </c>
    </row>
    <row r="16" spans="1:12" ht="120" customHeight="1">
      <c r="B16" s="118" t="s">
        <v>1314</v>
      </c>
      <c r="C16" s="119" t="s">
        <v>1315</v>
      </c>
      <c r="D16" s="120" t="s">
        <v>1320</v>
      </c>
      <c r="E16" s="115" t="s">
        <v>1317</v>
      </c>
      <c r="F16" s="120" t="s">
        <v>1321</v>
      </c>
      <c r="G16" s="121">
        <v>44562</v>
      </c>
      <c r="H16" s="121">
        <v>44926</v>
      </c>
      <c r="I16" s="122" t="s">
        <v>1322</v>
      </c>
    </row>
    <row r="17" spans="2:12" ht="99.75" customHeight="1">
      <c r="B17" s="118" t="s">
        <v>1314</v>
      </c>
      <c r="C17" s="119" t="s">
        <v>1315</v>
      </c>
      <c r="D17" s="120" t="s">
        <v>1323</v>
      </c>
      <c r="E17" s="115" t="s">
        <v>1317</v>
      </c>
      <c r="F17" s="120" t="s">
        <v>1318</v>
      </c>
      <c r="G17" s="121">
        <v>44562</v>
      </c>
      <c r="H17" s="121">
        <v>44926</v>
      </c>
      <c r="I17" s="122" t="s">
        <v>1319</v>
      </c>
    </row>
    <row r="22" spans="2:12" ht="23.25" customHeight="1">
      <c r="B22" s="555" t="s">
        <v>1324</v>
      </c>
      <c r="C22" s="555"/>
      <c r="D22" s="555"/>
      <c r="E22" s="555"/>
      <c r="F22" s="555"/>
      <c r="G22" s="555"/>
      <c r="H22" s="555"/>
      <c r="I22" s="555"/>
      <c r="J22" s="555"/>
      <c r="K22" s="555"/>
      <c r="L22" s="555"/>
    </row>
    <row r="23" spans="2:12" ht="14.1">
      <c r="B23" s="123"/>
      <c r="C23" s="124"/>
      <c r="D23" s="124"/>
      <c r="E23" s="124"/>
      <c r="F23" s="124"/>
      <c r="G23" s="124"/>
      <c r="H23" s="124"/>
      <c r="I23" s="124"/>
      <c r="J23" s="124"/>
      <c r="K23" s="124"/>
      <c r="L23" s="124"/>
    </row>
    <row r="24" spans="2:12" ht="14.1">
      <c r="B24" s="556" t="s">
        <v>1325</v>
      </c>
      <c r="C24" s="556"/>
      <c r="D24" s="556"/>
      <c r="E24" s="556"/>
      <c r="F24" s="556"/>
      <c r="G24" s="556"/>
      <c r="H24" s="556"/>
      <c r="I24" s="556"/>
      <c r="J24" s="556"/>
      <c r="K24" s="556"/>
      <c r="L24" s="556"/>
    </row>
    <row r="25" spans="2:12" ht="14.1">
      <c r="B25" s="125"/>
      <c r="C25" s="126"/>
      <c r="D25" s="126"/>
      <c r="E25" s="126"/>
      <c r="F25" s="126"/>
      <c r="G25" s="126"/>
      <c r="H25" s="126"/>
      <c r="I25" s="126"/>
      <c r="J25" s="126"/>
      <c r="K25" s="126"/>
      <c r="L25" s="126"/>
    </row>
    <row r="26" spans="2:12" ht="14.25" customHeight="1">
      <c r="B26" s="554" t="s">
        <v>1326</v>
      </c>
      <c r="C26" s="554"/>
      <c r="D26" s="554"/>
      <c r="E26" s="554"/>
      <c r="F26" s="554"/>
      <c r="G26" s="554"/>
      <c r="H26" s="554"/>
      <c r="I26" s="554"/>
      <c r="J26" s="554"/>
      <c r="K26" s="554"/>
      <c r="L26" s="554"/>
    </row>
    <row r="27" spans="2:12" ht="14.1">
      <c r="B27" s="556" t="s">
        <v>1327</v>
      </c>
      <c r="C27" s="556"/>
      <c r="D27" s="556"/>
      <c r="E27" s="556"/>
      <c r="F27" s="556"/>
      <c r="G27" s="556"/>
      <c r="H27" s="556"/>
      <c r="I27" s="556"/>
      <c r="J27" s="556"/>
      <c r="K27" s="556"/>
      <c r="L27" s="556"/>
    </row>
    <row r="28" spans="2:12" ht="14.1">
      <c r="B28" s="125"/>
      <c r="C28" s="126"/>
      <c r="D28" s="126"/>
      <c r="E28" s="126"/>
      <c r="F28" s="126"/>
      <c r="G28" s="126"/>
      <c r="H28" s="126"/>
      <c r="I28" s="126"/>
      <c r="J28" s="126"/>
      <c r="K28" s="126"/>
      <c r="L28" s="126"/>
    </row>
    <row r="29" spans="2:12" ht="14.25" customHeight="1">
      <c r="B29" s="554" t="s">
        <v>1328</v>
      </c>
      <c r="C29" s="554"/>
      <c r="D29" s="554"/>
      <c r="E29" s="554"/>
      <c r="F29" s="554"/>
      <c r="G29" s="554"/>
      <c r="H29" s="554"/>
      <c r="I29" s="554"/>
      <c r="J29" s="554"/>
      <c r="K29" s="554"/>
      <c r="L29" s="554"/>
    </row>
    <row r="30" spans="2:12" ht="14.25" customHeight="1">
      <c r="B30" s="554" t="s">
        <v>1329</v>
      </c>
      <c r="C30" s="554"/>
      <c r="D30" s="554"/>
      <c r="E30" s="554"/>
      <c r="F30" s="554"/>
      <c r="G30" s="554"/>
      <c r="H30" s="554"/>
      <c r="I30" s="554"/>
      <c r="J30" s="554"/>
      <c r="K30" s="554"/>
      <c r="L30" s="554"/>
    </row>
    <row r="31" spans="2:12">
      <c r="B31" s="127"/>
      <c r="C31" s="127"/>
      <c r="D31" s="127"/>
      <c r="E31" s="127"/>
      <c r="F31" s="127"/>
      <c r="G31" s="127"/>
      <c r="H31" s="127"/>
      <c r="I31" s="127"/>
      <c r="J31" s="127"/>
      <c r="K31" s="127"/>
      <c r="L31" s="127"/>
    </row>
    <row r="32" spans="2:12" ht="15" customHeight="1">
      <c r="B32" s="556" t="s">
        <v>1330</v>
      </c>
      <c r="C32" s="556"/>
      <c r="D32" s="556"/>
      <c r="E32" s="556"/>
      <c r="F32" s="556"/>
      <c r="G32" s="556"/>
      <c r="H32" s="556"/>
      <c r="I32" s="556"/>
      <c r="J32" s="556"/>
      <c r="K32" s="556"/>
      <c r="L32" s="556"/>
    </row>
    <row r="33" spans="2:12" ht="14.1">
      <c r="B33" s="255"/>
      <c r="C33" s="128"/>
      <c r="D33" s="128"/>
      <c r="E33" s="128"/>
      <c r="F33" s="128"/>
      <c r="G33" s="128"/>
      <c r="H33" s="128"/>
      <c r="I33" s="128"/>
      <c r="J33" s="128"/>
      <c r="K33" s="128"/>
      <c r="L33" s="128"/>
    </row>
    <row r="34" spans="2:12" ht="15" customHeight="1">
      <c r="B34" s="557" t="s">
        <v>1331</v>
      </c>
      <c r="C34" s="557"/>
      <c r="D34" s="557"/>
      <c r="E34" s="557"/>
      <c r="F34" s="557"/>
      <c r="G34" s="557"/>
      <c r="H34" s="557"/>
      <c r="I34" s="557"/>
      <c r="J34" s="557"/>
      <c r="K34" s="557"/>
      <c r="L34" s="557"/>
    </row>
    <row r="35" spans="2:12" ht="14.25" customHeight="1">
      <c r="B35" s="554" t="s">
        <v>1332</v>
      </c>
      <c r="C35" s="554"/>
      <c r="D35" s="554"/>
      <c r="E35" s="554"/>
      <c r="F35" s="554"/>
      <c r="G35" s="554"/>
      <c r="H35" s="554"/>
      <c r="I35" s="554"/>
      <c r="J35" s="554"/>
      <c r="K35" s="554"/>
      <c r="L35" s="554"/>
    </row>
    <row r="36" spans="2:12" ht="14.25" customHeight="1">
      <c r="B36" s="554" t="s">
        <v>1333</v>
      </c>
      <c r="C36" s="554"/>
      <c r="D36" s="554"/>
      <c r="E36" s="554"/>
      <c r="F36" s="554"/>
      <c r="G36" s="554"/>
      <c r="H36" s="554"/>
      <c r="I36" s="554"/>
      <c r="J36" s="554"/>
      <c r="K36" s="554"/>
      <c r="L36" s="554"/>
    </row>
    <row r="37" spans="2:12" ht="14.25" customHeight="1">
      <c r="B37" s="554" t="s">
        <v>1334</v>
      </c>
      <c r="C37" s="554"/>
      <c r="D37" s="554"/>
      <c r="E37" s="554"/>
      <c r="F37" s="554"/>
      <c r="G37" s="554"/>
      <c r="H37" s="554"/>
      <c r="I37" s="554"/>
      <c r="J37" s="554"/>
      <c r="K37" s="554"/>
      <c r="L37" s="554"/>
    </row>
    <row r="38" spans="2:12" ht="14.25" customHeight="1">
      <c r="B38" s="554" t="s">
        <v>1335</v>
      </c>
      <c r="C38" s="554"/>
      <c r="D38" s="554"/>
      <c r="E38" s="554"/>
      <c r="F38" s="554"/>
      <c r="G38" s="554"/>
      <c r="H38" s="554"/>
      <c r="I38" s="554"/>
      <c r="J38" s="554"/>
      <c r="K38" s="554"/>
      <c r="L38" s="554"/>
    </row>
    <row r="39" spans="2:12" ht="14.25" customHeight="1">
      <c r="B39" s="554" t="s">
        <v>1336</v>
      </c>
      <c r="C39" s="554"/>
      <c r="D39" s="554"/>
      <c r="E39" s="554"/>
      <c r="F39" s="554"/>
      <c r="G39" s="554"/>
      <c r="H39" s="554"/>
      <c r="I39" s="554"/>
      <c r="J39" s="554"/>
      <c r="K39" s="554"/>
      <c r="L39" s="554"/>
    </row>
    <row r="40" spans="2:12">
      <c r="B40" s="554"/>
      <c r="C40" s="554"/>
      <c r="D40" s="554"/>
      <c r="E40" s="554"/>
      <c r="F40" s="554"/>
      <c r="G40" s="554"/>
      <c r="H40" s="554"/>
      <c r="I40" s="554"/>
      <c r="J40" s="554"/>
      <c r="K40" s="554"/>
      <c r="L40" s="554"/>
    </row>
    <row r="41" spans="2:12" ht="15" customHeight="1">
      <c r="B41" s="557" t="s">
        <v>1337</v>
      </c>
      <c r="C41" s="557"/>
      <c r="D41" s="557"/>
      <c r="E41" s="557"/>
      <c r="F41" s="557"/>
      <c r="G41" s="557"/>
      <c r="H41" s="557"/>
      <c r="I41" s="557"/>
      <c r="J41" s="557"/>
      <c r="K41" s="557"/>
      <c r="L41" s="557"/>
    </row>
    <row r="42" spans="2:12">
      <c r="B42" s="554"/>
      <c r="C42" s="554"/>
      <c r="D42" s="554"/>
      <c r="E42" s="554"/>
      <c r="F42" s="554"/>
      <c r="G42" s="554"/>
      <c r="H42" s="554"/>
      <c r="I42" s="554"/>
      <c r="J42" s="554"/>
      <c r="K42" s="554"/>
      <c r="L42" s="554"/>
    </row>
    <row r="43" spans="2:12" ht="15" customHeight="1">
      <c r="B43" s="557" t="s">
        <v>1338</v>
      </c>
      <c r="C43" s="557"/>
      <c r="D43" s="557"/>
      <c r="E43" s="557"/>
      <c r="F43" s="557"/>
      <c r="G43" s="557"/>
      <c r="H43" s="557"/>
      <c r="I43" s="557"/>
      <c r="J43" s="557"/>
      <c r="K43" s="557"/>
      <c r="L43" s="557"/>
    </row>
    <row r="44" spans="2:12">
      <c r="B44" s="554"/>
      <c r="C44" s="554"/>
      <c r="D44" s="554"/>
      <c r="E44" s="554"/>
      <c r="F44" s="554"/>
      <c r="G44" s="554"/>
      <c r="H44" s="554"/>
      <c r="I44" s="554"/>
      <c r="J44" s="554"/>
      <c r="K44" s="554"/>
      <c r="L44" s="554"/>
    </row>
    <row r="45" spans="2:12" ht="15" customHeight="1">
      <c r="B45" s="557" t="s">
        <v>1339</v>
      </c>
      <c r="C45" s="557"/>
      <c r="D45" s="557"/>
      <c r="E45" s="557"/>
      <c r="F45" s="557"/>
      <c r="G45" s="557"/>
      <c r="H45" s="557"/>
      <c r="I45" s="557"/>
      <c r="J45" s="557"/>
      <c r="K45" s="557"/>
      <c r="L45" s="557"/>
    </row>
    <row r="46" spans="2:12">
      <c r="B46" s="554"/>
      <c r="C46" s="554"/>
      <c r="D46" s="554"/>
      <c r="E46" s="554"/>
      <c r="F46" s="554"/>
      <c r="G46" s="554"/>
      <c r="H46" s="554"/>
      <c r="I46" s="554"/>
      <c r="J46" s="554"/>
      <c r="K46" s="554"/>
      <c r="L46" s="554"/>
    </row>
    <row r="47" spans="2:12" ht="15" customHeight="1">
      <c r="B47" s="557" t="s">
        <v>1340</v>
      </c>
      <c r="C47" s="557"/>
      <c r="D47" s="557"/>
      <c r="E47" s="557"/>
      <c r="F47" s="557"/>
      <c r="G47" s="557"/>
      <c r="H47" s="557"/>
      <c r="I47" s="557"/>
      <c r="J47" s="557"/>
      <c r="K47" s="557"/>
      <c r="L47" s="557"/>
    </row>
    <row r="48" spans="2:12">
      <c r="B48" s="554"/>
      <c r="C48" s="554"/>
      <c r="D48" s="554"/>
      <c r="E48" s="554"/>
      <c r="F48" s="554"/>
      <c r="G48" s="554"/>
      <c r="H48" s="554"/>
      <c r="I48" s="554"/>
      <c r="J48" s="554"/>
      <c r="K48" s="554"/>
      <c r="L48" s="554"/>
    </row>
    <row r="49" spans="2:12" ht="15" customHeight="1">
      <c r="B49" s="557" t="s">
        <v>1341</v>
      </c>
      <c r="C49" s="557"/>
      <c r="D49" s="557"/>
      <c r="E49" s="557"/>
      <c r="F49" s="557"/>
      <c r="G49" s="557"/>
      <c r="H49" s="557"/>
      <c r="I49" s="557"/>
      <c r="J49" s="557"/>
      <c r="K49" s="557"/>
      <c r="L49" s="557"/>
    </row>
    <row r="50" spans="2:12">
      <c r="B50" s="554"/>
      <c r="C50" s="554"/>
      <c r="D50" s="554"/>
      <c r="E50" s="554"/>
      <c r="F50" s="554"/>
      <c r="G50" s="554"/>
      <c r="H50" s="554"/>
      <c r="I50" s="554"/>
      <c r="J50" s="554"/>
      <c r="K50" s="554"/>
      <c r="L50" s="554"/>
    </row>
    <row r="51" spans="2:12" ht="15" customHeight="1">
      <c r="B51" s="557" t="s">
        <v>1342</v>
      </c>
      <c r="C51" s="557"/>
      <c r="D51" s="557"/>
      <c r="E51" s="557"/>
      <c r="F51" s="557"/>
      <c r="G51" s="557"/>
      <c r="H51" s="557"/>
      <c r="I51" s="557"/>
      <c r="J51" s="557"/>
      <c r="K51" s="557"/>
      <c r="L51" s="557"/>
    </row>
    <row r="52" spans="2:12">
      <c r="B52" s="554"/>
      <c r="C52" s="554"/>
      <c r="D52" s="554"/>
      <c r="E52" s="554"/>
      <c r="F52" s="554"/>
      <c r="G52" s="554"/>
      <c r="H52" s="554"/>
      <c r="I52" s="554"/>
      <c r="J52" s="554"/>
      <c r="K52" s="554"/>
      <c r="L52" s="554"/>
    </row>
    <row r="53" spans="2:12" ht="15" customHeight="1">
      <c r="B53" s="557" t="s">
        <v>1343</v>
      </c>
      <c r="C53" s="557"/>
      <c r="D53" s="557"/>
      <c r="E53" s="557"/>
      <c r="F53" s="557"/>
      <c r="G53" s="557"/>
      <c r="H53" s="557"/>
      <c r="I53" s="557"/>
      <c r="J53" s="557"/>
      <c r="K53" s="557"/>
      <c r="L53" s="557"/>
    </row>
    <row r="54" spans="2:12">
      <c r="B54" s="554"/>
      <c r="C54" s="554"/>
      <c r="D54" s="554"/>
      <c r="E54" s="554"/>
      <c r="F54" s="554"/>
      <c r="G54" s="554"/>
      <c r="H54" s="554"/>
      <c r="I54" s="554"/>
      <c r="J54" s="554"/>
      <c r="K54" s="554"/>
      <c r="L54" s="554"/>
    </row>
    <row r="55" spans="2:12" ht="15" customHeight="1">
      <c r="B55" s="557" t="s">
        <v>1344</v>
      </c>
      <c r="C55" s="557"/>
      <c r="D55" s="557"/>
      <c r="E55" s="557"/>
      <c r="F55" s="557"/>
      <c r="G55" s="557"/>
      <c r="H55" s="557"/>
      <c r="I55" s="557"/>
      <c r="J55" s="557"/>
      <c r="K55" s="557"/>
      <c r="L55" s="557"/>
    </row>
    <row r="56" spans="2:12">
      <c r="B56" s="554"/>
      <c r="C56" s="554"/>
      <c r="D56" s="554"/>
      <c r="E56" s="554"/>
      <c r="F56" s="554"/>
      <c r="G56" s="554"/>
      <c r="H56" s="554"/>
      <c r="I56" s="554"/>
      <c r="J56" s="554"/>
      <c r="K56" s="554"/>
      <c r="L56" s="554"/>
    </row>
    <row r="57" spans="2:12" ht="15" customHeight="1">
      <c r="B57" s="557" t="s">
        <v>1345</v>
      </c>
      <c r="C57" s="557"/>
      <c r="D57" s="557"/>
      <c r="E57" s="557"/>
      <c r="F57" s="557"/>
      <c r="G57" s="557"/>
      <c r="H57" s="557"/>
      <c r="I57" s="557"/>
      <c r="J57" s="557"/>
      <c r="K57" s="557"/>
      <c r="L57" s="557"/>
    </row>
    <row r="58" spans="2:12">
      <c r="B58" s="554"/>
      <c r="C58" s="554"/>
      <c r="D58" s="554"/>
      <c r="E58" s="554"/>
      <c r="F58" s="554"/>
      <c r="G58" s="554"/>
      <c r="H58" s="554"/>
      <c r="I58" s="554"/>
      <c r="J58" s="554"/>
      <c r="K58" s="554"/>
      <c r="L58" s="554"/>
    </row>
    <row r="59" spans="2:12" ht="15" customHeight="1">
      <c r="B59" s="557" t="s">
        <v>1346</v>
      </c>
      <c r="C59" s="557"/>
      <c r="D59" s="557"/>
      <c r="E59" s="557"/>
      <c r="F59" s="557"/>
      <c r="G59" s="557"/>
      <c r="H59" s="557"/>
      <c r="I59" s="557"/>
      <c r="J59" s="557"/>
      <c r="K59" s="557"/>
      <c r="L59" s="557"/>
    </row>
    <row r="60" spans="2:12" ht="14.25" customHeight="1">
      <c r="B60" s="554" t="s">
        <v>1347</v>
      </c>
      <c r="C60" s="554"/>
      <c r="D60" s="554"/>
      <c r="E60" s="554"/>
      <c r="F60" s="554"/>
      <c r="G60" s="554"/>
      <c r="H60" s="554"/>
      <c r="I60" s="554"/>
      <c r="J60" s="554"/>
      <c r="K60" s="554"/>
      <c r="L60" s="554"/>
    </row>
    <row r="61" spans="2:12" ht="14.25" customHeight="1">
      <c r="B61" s="554" t="s">
        <v>1348</v>
      </c>
      <c r="C61" s="554"/>
      <c r="D61" s="554"/>
      <c r="E61" s="554"/>
      <c r="F61" s="554"/>
      <c r="G61" s="554"/>
      <c r="H61" s="554"/>
      <c r="I61" s="554"/>
      <c r="J61" s="554"/>
      <c r="K61" s="554"/>
      <c r="L61" s="554"/>
    </row>
    <row r="62" spans="2:12" ht="14.25" customHeight="1">
      <c r="B62" s="554" t="s">
        <v>1349</v>
      </c>
      <c r="C62" s="554"/>
      <c r="D62" s="554"/>
      <c r="E62" s="554"/>
      <c r="F62" s="554"/>
      <c r="G62" s="554"/>
      <c r="H62" s="554"/>
      <c r="I62" s="554"/>
      <c r="J62" s="554"/>
      <c r="K62" s="554"/>
      <c r="L62" s="554"/>
    </row>
    <row r="63" spans="2:12">
      <c r="B63" s="554"/>
      <c r="C63" s="554"/>
      <c r="D63" s="554"/>
      <c r="E63" s="554"/>
      <c r="F63" s="554"/>
      <c r="G63" s="554"/>
      <c r="H63" s="554"/>
      <c r="I63" s="554"/>
      <c r="J63" s="554"/>
      <c r="K63" s="554"/>
      <c r="L63" s="554"/>
    </row>
    <row r="64" spans="2:12" ht="15" customHeight="1">
      <c r="B64" s="554" t="s">
        <v>1350</v>
      </c>
      <c r="C64" s="554"/>
      <c r="D64" s="554"/>
      <c r="E64" s="554"/>
      <c r="F64" s="554"/>
      <c r="G64" s="554"/>
      <c r="H64" s="554"/>
      <c r="I64" s="554"/>
      <c r="J64" s="554"/>
      <c r="K64" s="554"/>
      <c r="L64" s="554"/>
    </row>
    <row r="65" spans="2:12">
      <c r="B65" s="554"/>
      <c r="C65" s="554"/>
      <c r="D65" s="554"/>
      <c r="E65" s="554"/>
      <c r="F65" s="554"/>
      <c r="G65" s="554"/>
      <c r="H65" s="554"/>
      <c r="I65" s="554"/>
      <c r="J65" s="554"/>
      <c r="K65" s="554"/>
      <c r="L65" s="554"/>
    </row>
    <row r="66" spans="2:12" ht="15" customHeight="1">
      <c r="B66" s="557" t="s">
        <v>1351</v>
      </c>
      <c r="C66" s="557"/>
      <c r="D66" s="557"/>
      <c r="E66" s="557"/>
      <c r="F66" s="557"/>
      <c r="G66" s="557"/>
      <c r="H66" s="557"/>
      <c r="I66" s="557"/>
      <c r="J66" s="557"/>
      <c r="K66" s="557"/>
      <c r="L66" s="557"/>
    </row>
    <row r="67" spans="2:12">
      <c r="B67" s="554"/>
      <c r="C67" s="554"/>
      <c r="D67" s="554"/>
      <c r="E67" s="554"/>
      <c r="F67" s="554"/>
      <c r="G67" s="554"/>
      <c r="H67" s="554"/>
      <c r="I67" s="554"/>
      <c r="J67" s="554"/>
      <c r="K67" s="554"/>
      <c r="L67" s="554"/>
    </row>
    <row r="68" spans="2:12" ht="15" customHeight="1">
      <c r="B68" s="557" t="s">
        <v>1352</v>
      </c>
      <c r="C68" s="557"/>
      <c r="D68" s="557"/>
      <c r="E68" s="557"/>
      <c r="F68" s="557"/>
      <c r="G68" s="557"/>
      <c r="H68" s="557"/>
      <c r="I68" s="557"/>
      <c r="J68" s="557"/>
      <c r="K68" s="557"/>
      <c r="L68" s="557"/>
    </row>
    <row r="69" spans="2:12">
      <c r="B69" s="554"/>
      <c r="C69" s="554"/>
      <c r="D69" s="554"/>
      <c r="E69" s="554"/>
      <c r="F69" s="554"/>
      <c r="G69" s="554"/>
      <c r="H69" s="554"/>
      <c r="I69" s="554"/>
      <c r="J69" s="554"/>
      <c r="K69" s="554"/>
      <c r="L69" s="554"/>
    </row>
    <row r="70" spans="2:12" ht="15" customHeight="1">
      <c r="B70" s="557" t="s">
        <v>1353</v>
      </c>
      <c r="C70" s="557"/>
      <c r="D70" s="557"/>
      <c r="E70" s="557"/>
      <c r="F70" s="557"/>
      <c r="G70" s="557"/>
      <c r="H70" s="557"/>
      <c r="I70" s="557"/>
      <c r="J70" s="557"/>
      <c r="K70" s="557"/>
      <c r="L70" s="557"/>
    </row>
    <row r="71" spans="2:12">
      <c r="B71" s="554"/>
      <c r="C71" s="554"/>
      <c r="D71" s="554"/>
      <c r="E71" s="554"/>
      <c r="F71" s="554"/>
      <c r="G71" s="554"/>
      <c r="H71" s="554"/>
      <c r="I71" s="554"/>
      <c r="J71" s="554"/>
      <c r="K71" s="554"/>
      <c r="L71" s="554"/>
    </row>
    <row r="72" spans="2:12" ht="15" customHeight="1">
      <c r="B72" s="557" t="s">
        <v>1354</v>
      </c>
      <c r="C72" s="557"/>
      <c r="D72" s="557"/>
      <c r="E72" s="557"/>
      <c r="F72" s="557"/>
      <c r="G72" s="557"/>
      <c r="H72" s="557"/>
      <c r="I72" s="557"/>
      <c r="J72" s="557"/>
      <c r="K72" s="557"/>
      <c r="L72" s="557"/>
    </row>
    <row r="73" spans="2:12" ht="14.1">
      <c r="B73" s="255"/>
      <c r="C73" s="255"/>
      <c r="D73" s="255"/>
      <c r="E73" s="255"/>
      <c r="F73" s="255"/>
      <c r="G73" s="255"/>
      <c r="H73" s="255"/>
      <c r="I73" s="255"/>
      <c r="J73" s="255"/>
      <c r="K73" s="255"/>
      <c r="L73" s="255"/>
    </row>
    <row r="74" spans="2:12" ht="14.1">
      <c r="B74" s="557" t="s">
        <v>1355</v>
      </c>
      <c r="C74" s="557"/>
      <c r="D74" s="557"/>
      <c r="E74" s="557"/>
      <c r="F74" s="557"/>
      <c r="G74" s="557"/>
      <c r="H74" s="557"/>
      <c r="I74" s="557"/>
      <c r="J74" s="557"/>
      <c r="K74" s="557"/>
      <c r="L74" s="557"/>
    </row>
    <row r="75" spans="2:12">
      <c r="B75" s="554"/>
      <c r="C75" s="554"/>
      <c r="D75" s="554"/>
      <c r="E75" s="554"/>
      <c r="F75" s="554"/>
      <c r="G75" s="554"/>
      <c r="H75" s="554"/>
      <c r="I75" s="554"/>
      <c r="J75" s="554"/>
      <c r="K75" s="554"/>
      <c r="L75" s="554"/>
    </row>
    <row r="76" spans="2:12" ht="14.25" customHeight="1">
      <c r="B76" s="554" t="s">
        <v>1356</v>
      </c>
      <c r="C76" s="554"/>
      <c r="D76" s="554"/>
      <c r="E76" s="554"/>
      <c r="F76" s="554"/>
      <c r="G76" s="554"/>
      <c r="H76" s="554"/>
      <c r="I76" s="554"/>
      <c r="J76" s="554"/>
      <c r="K76" s="554"/>
      <c r="L76" s="554"/>
    </row>
    <row r="77" spans="2:12">
      <c r="B77" s="554"/>
      <c r="C77" s="554"/>
      <c r="D77" s="554"/>
      <c r="E77" s="554"/>
      <c r="F77" s="554"/>
      <c r="G77" s="554"/>
      <c r="H77" s="554"/>
      <c r="I77" s="554"/>
      <c r="J77" s="554"/>
      <c r="K77" s="554"/>
      <c r="L77" s="554"/>
    </row>
    <row r="78" spans="2:12" ht="15" customHeight="1">
      <c r="B78" s="554" t="s">
        <v>1357</v>
      </c>
      <c r="C78" s="554"/>
      <c r="D78" s="554"/>
      <c r="E78" s="554"/>
      <c r="F78" s="554"/>
      <c r="G78" s="554"/>
      <c r="H78" s="554"/>
      <c r="I78" s="554"/>
      <c r="J78" s="554"/>
      <c r="K78" s="554"/>
      <c r="L78" s="554"/>
    </row>
    <row r="79" spans="2:12" ht="15" customHeight="1">
      <c r="B79" s="554" t="s">
        <v>1358</v>
      </c>
      <c r="C79" s="554"/>
      <c r="D79" s="554"/>
      <c r="E79" s="554"/>
      <c r="F79" s="554"/>
      <c r="G79" s="554"/>
      <c r="H79" s="554"/>
      <c r="I79" s="554"/>
      <c r="J79" s="554"/>
      <c r="K79" s="554"/>
      <c r="L79" s="554"/>
    </row>
    <row r="80" spans="2:12" ht="15" customHeight="1">
      <c r="B80" s="554" t="s">
        <v>1359</v>
      </c>
      <c r="C80" s="554"/>
      <c r="D80" s="554"/>
      <c r="E80" s="554"/>
      <c r="F80" s="554"/>
      <c r="G80" s="554"/>
      <c r="H80" s="554"/>
      <c r="I80" s="554"/>
      <c r="J80" s="554"/>
      <c r="K80" s="554"/>
      <c r="L80" s="554"/>
    </row>
    <row r="81" spans="2:12" ht="15" customHeight="1">
      <c r="B81" s="554" t="s">
        <v>1360</v>
      </c>
      <c r="C81" s="554"/>
      <c r="D81" s="554"/>
      <c r="E81" s="554"/>
      <c r="F81" s="554"/>
      <c r="G81" s="554"/>
      <c r="H81" s="554"/>
      <c r="I81" s="554"/>
      <c r="J81" s="554"/>
      <c r="K81" s="554"/>
      <c r="L81" s="554"/>
    </row>
    <row r="82" spans="2:12">
      <c r="B82" s="254"/>
      <c r="C82" s="254"/>
      <c r="D82" s="254"/>
      <c r="E82" s="254"/>
      <c r="F82" s="254"/>
      <c r="G82" s="254"/>
      <c r="H82" s="254"/>
      <c r="I82" s="254"/>
      <c r="J82" s="254"/>
      <c r="K82" s="254"/>
      <c r="L82" s="254"/>
    </row>
    <row r="83" spans="2:12" ht="48.95" customHeight="1">
      <c r="B83" s="554" t="s">
        <v>1361</v>
      </c>
      <c r="C83" s="554"/>
      <c r="D83" s="554"/>
      <c r="E83" s="554"/>
      <c r="F83" s="554"/>
      <c r="G83" s="554"/>
      <c r="H83" s="554"/>
      <c r="I83" s="554"/>
      <c r="J83" s="554"/>
      <c r="K83" s="554"/>
      <c r="L83" s="554"/>
    </row>
    <row r="84" spans="2:12">
      <c r="B84" s="554"/>
      <c r="C84" s="554"/>
      <c r="D84" s="554"/>
      <c r="E84" s="554"/>
      <c r="F84" s="554"/>
      <c r="G84" s="554"/>
      <c r="H84" s="554"/>
      <c r="I84" s="554"/>
      <c r="J84" s="554"/>
      <c r="K84" s="554"/>
      <c r="L84" s="554"/>
    </row>
    <row r="85" spans="2:12" ht="54" customHeight="1">
      <c r="B85" s="554" t="s">
        <v>1362</v>
      </c>
      <c r="C85" s="554"/>
      <c r="D85" s="554"/>
      <c r="E85" s="554"/>
      <c r="F85" s="554"/>
      <c r="G85" s="554"/>
      <c r="H85" s="554"/>
      <c r="I85" s="554"/>
      <c r="J85" s="554"/>
      <c r="K85" s="554"/>
      <c r="L85" s="554"/>
    </row>
    <row r="86" spans="2:12">
      <c r="B86" s="554"/>
      <c r="C86" s="554"/>
      <c r="D86" s="554"/>
      <c r="E86" s="554"/>
      <c r="F86" s="554"/>
      <c r="G86" s="554"/>
      <c r="H86" s="554"/>
      <c r="I86" s="554"/>
      <c r="J86" s="554"/>
      <c r="K86" s="554"/>
      <c r="L86" s="554"/>
    </row>
    <row r="87" spans="2:12" ht="14.25" customHeight="1">
      <c r="B87" s="554" t="s">
        <v>1363</v>
      </c>
      <c r="C87" s="554"/>
      <c r="D87" s="554"/>
      <c r="E87" s="554"/>
      <c r="F87" s="554"/>
      <c r="G87" s="554"/>
      <c r="H87" s="554"/>
      <c r="I87" s="554"/>
      <c r="J87" s="554"/>
      <c r="K87" s="554"/>
      <c r="L87" s="554"/>
    </row>
    <row r="88" spans="2:12">
      <c r="B88" s="554"/>
      <c r="C88" s="554"/>
      <c r="D88" s="554"/>
      <c r="E88" s="554"/>
      <c r="F88" s="554"/>
      <c r="G88" s="554"/>
      <c r="H88" s="554"/>
      <c r="I88" s="554"/>
      <c r="J88" s="554"/>
      <c r="K88" s="554"/>
      <c r="L88" s="554"/>
    </row>
    <row r="89" spans="2:12" ht="14.25" customHeight="1">
      <c r="B89" s="554" t="s">
        <v>1364</v>
      </c>
      <c r="C89" s="554"/>
      <c r="D89" s="554"/>
      <c r="E89" s="554"/>
      <c r="F89" s="554"/>
      <c r="G89" s="554"/>
      <c r="H89" s="554"/>
      <c r="I89" s="554"/>
      <c r="J89" s="554"/>
      <c r="K89" s="554"/>
      <c r="L89" s="554"/>
    </row>
    <row r="90" spans="2:12">
      <c r="B90" s="554"/>
      <c r="C90" s="554"/>
      <c r="D90" s="554"/>
      <c r="E90" s="554"/>
      <c r="F90" s="554"/>
      <c r="G90" s="554"/>
      <c r="H90" s="554"/>
      <c r="I90" s="554"/>
      <c r="J90" s="554"/>
      <c r="K90" s="554"/>
      <c r="L90" s="554"/>
    </row>
    <row r="91" spans="2:12" ht="14.25" customHeight="1">
      <c r="B91" s="554" t="s">
        <v>1365</v>
      </c>
      <c r="C91" s="554"/>
      <c r="D91" s="554"/>
      <c r="E91" s="554"/>
      <c r="F91" s="554"/>
      <c r="G91" s="554"/>
      <c r="H91" s="554"/>
      <c r="I91" s="554"/>
      <c r="J91" s="554"/>
      <c r="K91" s="554"/>
      <c r="L91" s="554"/>
    </row>
    <row r="92" spans="2:12">
      <c r="B92" s="554"/>
      <c r="C92" s="554"/>
      <c r="D92" s="554"/>
      <c r="E92" s="554"/>
      <c r="F92" s="554"/>
      <c r="G92" s="554"/>
      <c r="H92" s="554"/>
      <c r="I92" s="554"/>
      <c r="J92" s="554"/>
      <c r="K92" s="554"/>
      <c r="L92" s="554"/>
    </row>
    <row r="93" spans="2:12" ht="14.25" customHeight="1">
      <c r="B93" s="554" t="s">
        <v>1366</v>
      </c>
      <c r="C93" s="554"/>
      <c r="D93" s="554"/>
      <c r="E93" s="554"/>
      <c r="F93" s="554"/>
      <c r="G93" s="554"/>
      <c r="H93" s="554"/>
      <c r="I93" s="554"/>
      <c r="J93" s="554"/>
      <c r="K93" s="554"/>
      <c r="L93" s="554"/>
    </row>
    <row r="94" spans="2:12">
      <c r="B94" s="554"/>
      <c r="C94" s="554"/>
      <c r="D94" s="554"/>
      <c r="E94" s="554"/>
      <c r="F94" s="554"/>
      <c r="G94" s="554"/>
      <c r="H94" s="554"/>
      <c r="I94" s="554"/>
      <c r="J94" s="554"/>
      <c r="K94" s="554"/>
      <c r="L94" s="554"/>
    </row>
    <row r="95" spans="2:12" ht="14.25" customHeight="1">
      <c r="B95" s="554" t="s">
        <v>1367</v>
      </c>
      <c r="C95" s="554"/>
      <c r="D95" s="554"/>
      <c r="E95" s="554"/>
      <c r="F95" s="554"/>
      <c r="G95" s="554"/>
      <c r="H95" s="554"/>
      <c r="I95" s="554"/>
      <c r="J95" s="554"/>
      <c r="K95" s="554"/>
      <c r="L95" s="554"/>
    </row>
    <row r="96" spans="2:12">
      <c r="B96" s="554"/>
      <c r="C96" s="554"/>
      <c r="D96" s="554"/>
      <c r="E96" s="554"/>
      <c r="F96" s="554"/>
      <c r="G96" s="554"/>
      <c r="H96" s="554"/>
      <c r="I96" s="554"/>
      <c r="J96" s="554"/>
      <c r="K96" s="554"/>
      <c r="L96" s="554"/>
    </row>
    <row r="97" spans="2:12" ht="14.25" customHeight="1">
      <c r="B97" s="554" t="s">
        <v>1368</v>
      </c>
      <c r="C97" s="554"/>
      <c r="D97" s="554"/>
      <c r="E97" s="554"/>
      <c r="F97" s="554"/>
      <c r="G97" s="554"/>
      <c r="H97" s="554"/>
      <c r="I97" s="554"/>
      <c r="J97" s="554"/>
      <c r="K97" s="554"/>
      <c r="L97" s="554"/>
    </row>
    <row r="98" spans="2:12">
      <c r="B98" s="554"/>
      <c r="C98" s="554"/>
      <c r="D98" s="554"/>
      <c r="E98" s="554"/>
      <c r="F98" s="554"/>
      <c r="G98" s="554"/>
      <c r="H98" s="554"/>
      <c r="I98" s="554"/>
      <c r="J98" s="554"/>
      <c r="K98" s="554"/>
      <c r="L98" s="554"/>
    </row>
    <row r="99" spans="2:12" ht="14.25" customHeight="1">
      <c r="B99" s="554" t="s">
        <v>1369</v>
      </c>
      <c r="C99" s="554"/>
      <c r="D99" s="554"/>
      <c r="E99" s="554"/>
      <c r="F99" s="554"/>
      <c r="G99" s="554"/>
      <c r="H99" s="554"/>
      <c r="I99" s="554"/>
      <c r="J99" s="554"/>
      <c r="K99" s="554"/>
      <c r="L99" s="554"/>
    </row>
  </sheetData>
  <mergeCells count="74">
    <mergeCell ref="B98:L98"/>
    <mergeCell ref="B99:L99"/>
    <mergeCell ref="B92:L92"/>
    <mergeCell ref="B93:L93"/>
    <mergeCell ref="B94:L94"/>
    <mergeCell ref="B95:L95"/>
    <mergeCell ref="B96:L96"/>
    <mergeCell ref="B97:L97"/>
    <mergeCell ref="B91:L91"/>
    <mergeCell ref="B79:L79"/>
    <mergeCell ref="B80:L80"/>
    <mergeCell ref="B81:L81"/>
    <mergeCell ref="B83:L83"/>
    <mergeCell ref="B84:L84"/>
    <mergeCell ref="B85:L85"/>
    <mergeCell ref="B86:L86"/>
    <mergeCell ref="B87:L87"/>
    <mergeCell ref="B88:L88"/>
    <mergeCell ref="B89:L89"/>
    <mergeCell ref="B90:L90"/>
    <mergeCell ref="B78:L78"/>
    <mergeCell ref="B66:L66"/>
    <mergeCell ref="B67:L67"/>
    <mergeCell ref="B68:L68"/>
    <mergeCell ref="B69:L69"/>
    <mergeCell ref="B70:L70"/>
    <mergeCell ref="B71:L71"/>
    <mergeCell ref="B72:L72"/>
    <mergeCell ref="B74:L74"/>
    <mergeCell ref="B75:L75"/>
    <mergeCell ref="B76:L76"/>
    <mergeCell ref="B77:L77"/>
    <mergeCell ref="B65:L65"/>
    <mergeCell ref="B54:L54"/>
    <mergeCell ref="B55:L55"/>
    <mergeCell ref="B56:L56"/>
    <mergeCell ref="B57:L57"/>
    <mergeCell ref="B58:L58"/>
    <mergeCell ref="B59:L59"/>
    <mergeCell ref="B60:L60"/>
    <mergeCell ref="B61:L61"/>
    <mergeCell ref="B62:L62"/>
    <mergeCell ref="B63:L63"/>
    <mergeCell ref="B64:L64"/>
    <mergeCell ref="B53:L53"/>
    <mergeCell ref="B42:L42"/>
    <mergeCell ref="B43:L43"/>
    <mergeCell ref="B44:L44"/>
    <mergeCell ref="B45:L45"/>
    <mergeCell ref="B46:L46"/>
    <mergeCell ref="B47:L47"/>
    <mergeCell ref="B48:L48"/>
    <mergeCell ref="B49:L49"/>
    <mergeCell ref="B50:L50"/>
    <mergeCell ref="B51:L51"/>
    <mergeCell ref="B52:L52"/>
    <mergeCell ref="B41:L41"/>
    <mergeCell ref="B27:L27"/>
    <mergeCell ref="B29:L29"/>
    <mergeCell ref="B30:L30"/>
    <mergeCell ref="B32:L32"/>
    <mergeCell ref="B34:L34"/>
    <mergeCell ref="B35:L35"/>
    <mergeCell ref="B36:L36"/>
    <mergeCell ref="B37:L37"/>
    <mergeCell ref="B38:L38"/>
    <mergeCell ref="B39:L39"/>
    <mergeCell ref="B40:L40"/>
    <mergeCell ref="B26:L26"/>
    <mergeCell ref="B1:C13"/>
    <mergeCell ref="D1:D13"/>
    <mergeCell ref="E1:I13"/>
    <mergeCell ref="B22:L22"/>
    <mergeCell ref="B24:L24"/>
  </mergeCells>
  <pageMargins left="0.7" right="0.7" top="0.75" bottom="0.75" header="0.3" footer="0.3"/>
  <pageSetup orientation="portrait" r:id="rId1"/>
  <headerFooter>
    <oddHeader>&amp;C&amp;G</oddHeader>
    <oddFooter>&amp;C_x000D_&amp;1#&amp;"Calibri"&amp;10&amp;K008000 Información Pública - La Previsora S.A. Compañía de Seguros</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3C209-F012-4B1D-802D-3E3E1A7738B8}">
  <dimension ref="A1:AO131"/>
  <sheetViews>
    <sheetView zoomScale="58" zoomScaleNormal="58" workbookViewId="0">
      <selection activeCell="E11" sqref="E11:E12"/>
    </sheetView>
  </sheetViews>
  <sheetFormatPr defaultColWidth="11.42578125" defaultRowHeight="14.45"/>
  <cols>
    <col min="1" max="1" width="5" customWidth="1"/>
    <col min="2" max="2" width="23.5703125" customWidth="1"/>
    <col min="3" max="3" width="31.140625" customWidth="1"/>
    <col min="4" max="4" width="18.140625" customWidth="1"/>
    <col min="5" max="12" width="26" customWidth="1"/>
    <col min="13" max="14" width="26" style="209" customWidth="1"/>
    <col min="15" max="16" width="25.42578125" customWidth="1"/>
    <col min="17" max="17" width="21.5703125" customWidth="1"/>
    <col min="18" max="28" width="4.85546875" customWidth="1"/>
    <col min="29" max="29" width="5.85546875" bestFit="1" customWidth="1"/>
  </cols>
  <sheetData>
    <row r="1" spans="1:41" ht="27" customHeight="1" thickBot="1">
      <c r="A1" s="364"/>
      <c r="B1" s="365"/>
      <c r="C1" s="366"/>
      <c r="D1" s="364"/>
      <c r="E1" s="366"/>
      <c r="F1" s="340" t="s">
        <v>5</v>
      </c>
      <c r="G1" s="341"/>
      <c r="H1" s="341"/>
      <c r="I1" s="341"/>
      <c r="J1" s="341"/>
      <c r="K1" s="341"/>
      <c r="L1" s="341"/>
      <c r="M1" s="341"/>
      <c r="N1" s="341"/>
      <c r="O1" s="341"/>
      <c r="P1" s="341"/>
      <c r="Q1" s="341"/>
      <c r="R1" s="268" t="s">
        <v>6</v>
      </c>
      <c r="S1" s="269"/>
      <c r="T1" s="269"/>
      <c r="U1" s="269"/>
      <c r="V1" s="269"/>
      <c r="W1" s="269"/>
      <c r="X1" s="269"/>
      <c r="Y1" s="269"/>
      <c r="Z1" s="269"/>
      <c r="AA1" s="269"/>
      <c r="AB1" s="269"/>
      <c r="AC1" s="270"/>
      <c r="AD1" s="323" t="s">
        <v>7</v>
      </c>
      <c r="AE1" s="324"/>
      <c r="AF1" s="324"/>
      <c r="AG1" s="324"/>
      <c r="AH1" s="324"/>
      <c r="AI1" s="324"/>
      <c r="AJ1" s="324"/>
      <c r="AK1" s="324"/>
      <c r="AL1" s="324"/>
      <c r="AM1" s="324"/>
      <c r="AN1" s="324"/>
      <c r="AO1" s="324"/>
    </row>
    <row r="2" spans="1:41" ht="27" customHeight="1" thickBot="1">
      <c r="A2" s="367"/>
      <c r="B2" s="368"/>
      <c r="C2" s="369"/>
      <c r="D2" s="367"/>
      <c r="E2" s="369"/>
      <c r="F2" s="342"/>
      <c r="G2" s="343"/>
      <c r="H2" s="343"/>
      <c r="I2" s="343"/>
      <c r="J2" s="343"/>
      <c r="K2" s="343"/>
      <c r="L2" s="343"/>
      <c r="M2" s="343"/>
      <c r="N2" s="343"/>
      <c r="O2" s="343"/>
      <c r="P2" s="343"/>
      <c r="Q2" s="343"/>
      <c r="R2" s="271"/>
      <c r="S2" s="272"/>
      <c r="T2" s="272"/>
      <c r="U2" s="272"/>
      <c r="V2" s="272"/>
      <c r="W2" s="272"/>
      <c r="X2" s="272"/>
      <c r="Y2" s="272"/>
      <c r="Z2" s="272"/>
      <c r="AA2" s="272"/>
      <c r="AB2" s="272"/>
      <c r="AC2" s="273"/>
      <c r="AD2" s="323"/>
      <c r="AE2" s="324"/>
      <c r="AF2" s="324"/>
      <c r="AG2" s="324"/>
      <c r="AH2" s="324"/>
      <c r="AI2" s="324"/>
      <c r="AJ2" s="324"/>
      <c r="AK2" s="324"/>
      <c r="AL2" s="324"/>
      <c r="AM2" s="324"/>
      <c r="AN2" s="324"/>
      <c r="AO2" s="324"/>
    </row>
    <row r="3" spans="1:41" ht="27" customHeight="1">
      <c r="A3" s="367"/>
      <c r="B3" s="368"/>
      <c r="C3" s="369"/>
      <c r="D3" s="367"/>
      <c r="E3" s="369"/>
      <c r="F3" s="342"/>
      <c r="G3" s="343"/>
      <c r="H3" s="343"/>
      <c r="I3" s="343"/>
      <c r="J3" s="343"/>
      <c r="K3" s="343"/>
      <c r="L3" s="343"/>
      <c r="M3" s="343"/>
      <c r="N3" s="343"/>
      <c r="O3" s="343"/>
      <c r="P3" s="343"/>
      <c r="Q3" s="343"/>
      <c r="R3" s="271"/>
      <c r="S3" s="272"/>
      <c r="T3" s="272"/>
      <c r="U3" s="272"/>
      <c r="V3" s="272"/>
      <c r="W3" s="272"/>
      <c r="X3" s="272"/>
      <c r="Y3" s="272"/>
      <c r="Z3" s="272"/>
      <c r="AA3" s="272"/>
      <c r="AB3" s="272"/>
      <c r="AC3" s="273"/>
      <c r="AD3" s="323"/>
      <c r="AE3" s="324"/>
      <c r="AF3" s="324"/>
      <c r="AG3" s="324"/>
      <c r="AH3" s="324"/>
      <c r="AI3" s="324"/>
      <c r="AJ3" s="324"/>
      <c r="AK3" s="324"/>
      <c r="AL3" s="324"/>
      <c r="AM3" s="324"/>
      <c r="AN3" s="324"/>
      <c r="AO3" s="324"/>
    </row>
    <row r="4" spans="1:41" ht="15.6" customHeight="1" thickBot="1">
      <c r="A4" s="362" t="str">
        <f>IF(A6&gt;1,"Revisar los pesos porcentuales, el Plan suma más del 100%","Con lo formulado a la fecha, el total del Plan suma "&amp;A6*100&amp;"%")</f>
        <v>Con lo formulado a la fecha, el total del Plan suma 100%</v>
      </c>
      <c r="B4" s="362"/>
      <c r="C4" s="362"/>
      <c r="D4" s="362"/>
      <c r="E4" s="363"/>
      <c r="F4" s="344" t="s">
        <v>8</v>
      </c>
      <c r="G4" s="345"/>
      <c r="H4" s="345"/>
      <c r="I4" s="345"/>
      <c r="J4" s="345"/>
      <c r="K4" s="345"/>
      <c r="L4" s="345"/>
      <c r="M4" s="345"/>
      <c r="N4" s="345"/>
      <c r="O4" s="345"/>
      <c r="P4" s="345"/>
      <c r="Q4" s="345"/>
      <c r="R4" s="274"/>
      <c r="S4" s="275"/>
      <c r="T4" s="275"/>
      <c r="U4" s="275"/>
      <c r="V4" s="275"/>
      <c r="W4" s="275"/>
      <c r="X4" s="275"/>
      <c r="Y4" s="275"/>
      <c r="Z4" s="275"/>
      <c r="AA4" s="275"/>
      <c r="AB4" s="275"/>
      <c r="AC4" s="276"/>
      <c r="AD4" s="325" t="s">
        <v>9</v>
      </c>
      <c r="AE4" s="325"/>
      <c r="AF4" s="325"/>
      <c r="AG4" s="325"/>
      <c r="AH4" s="325"/>
      <c r="AI4" s="325"/>
      <c r="AJ4" s="325"/>
      <c r="AK4" s="325"/>
      <c r="AL4" s="325"/>
      <c r="AM4" s="325"/>
      <c r="AN4" s="325"/>
      <c r="AO4" s="325"/>
    </row>
    <row r="5" spans="1:41" ht="26.1" customHeight="1" thickBot="1">
      <c r="A5" s="360" t="s">
        <v>10</v>
      </c>
      <c r="B5" s="361"/>
      <c r="C5" s="3" t="s">
        <v>11</v>
      </c>
      <c r="D5" s="4" t="s">
        <v>12</v>
      </c>
      <c r="E5" s="210" t="s">
        <v>13</v>
      </c>
      <c r="F5" s="211" t="s">
        <v>14</v>
      </c>
      <c r="G5" s="5" t="s">
        <v>15</v>
      </c>
      <c r="H5" s="6" t="s">
        <v>16</v>
      </c>
      <c r="I5" s="7" t="s">
        <v>17</v>
      </c>
      <c r="J5" s="8" t="s">
        <v>18</v>
      </c>
      <c r="K5" s="9" t="s">
        <v>19</v>
      </c>
      <c r="L5" s="10" t="s">
        <v>20</v>
      </c>
      <c r="M5" s="205" t="s">
        <v>21</v>
      </c>
      <c r="N5" s="206" t="s">
        <v>22</v>
      </c>
      <c r="O5" s="11" t="s">
        <v>23</v>
      </c>
      <c r="P5" s="12" t="s">
        <v>24</v>
      </c>
      <c r="Q5" s="283" t="s">
        <v>25</v>
      </c>
      <c r="R5" s="277" t="s">
        <v>26</v>
      </c>
      <c r="S5" s="280" t="s">
        <v>27</v>
      </c>
      <c r="T5" s="277" t="s">
        <v>28</v>
      </c>
      <c r="U5" s="280" t="s">
        <v>29</v>
      </c>
      <c r="V5" s="277" t="s">
        <v>30</v>
      </c>
      <c r="W5" s="280" t="s">
        <v>31</v>
      </c>
      <c r="X5" s="277" t="s">
        <v>32</v>
      </c>
      <c r="Y5" s="280" t="s">
        <v>33</v>
      </c>
      <c r="Z5" s="277" t="s">
        <v>34</v>
      </c>
      <c r="AA5" s="280" t="s">
        <v>35</v>
      </c>
      <c r="AB5" s="277" t="s">
        <v>36</v>
      </c>
      <c r="AC5" s="280" t="s">
        <v>37</v>
      </c>
      <c r="AD5" s="326"/>
      <c r="AE5" s="326"/>
      <c r="AF5" s="326"/>
      <c r="AG5" s="327"/>
      <c r="AH5" s="327"/>
      <c r="AI5" s="327"/>
      <c r="AJ5" s="327"/>
      <c r="AK5" s="327"/>
      <c r="AL5" s="327"/>
      <c r="AM5" s="327"/>
      <c r="AN5" s="327"/>
      <c r="AO5" s="327"/>
    </row>
    <row r="6" spans="1:41" ht="23.1" thickBot="1">
      <c r="A6" s="354">
        <f>SUM(E6,G6,I6,K6,M6,E8,G8,G8,I8,K8,M8,O6,O8)</f>
        <v>1.0000000000000002</v>
      </c>
      <c r="B6" s="355"/>
      <c r="C6" s="346">
        <v>0.95</v>
      </c>
      <c r="D6" s="370">
        <f>SUM(F6,H6,J6,L6,F8,H8,J8,L8,N6,N8,P6,P8)</f>
        <v>0</v>
      </c>
      <c r="E6" s="13">
        <f>SUM(P11,P13,P15,P17,P19,P21,P23,P25,P27,P29,P31,P33)</f>
        <v>0.15</v>
      </c>
      <c r="F6" s="14">
        <f>SUM(P12,P14,P16,P18,P20,P22,P24,P26,P28,P30,P32,P34)</f>
        <v>0</v>
      </c>
      <c r="G6" s="15">
        <f>SUM(P35,P37,P39,P41,P43,P45,P47,P49,P51,P53,P55,P57,P59,P61,P63,P65,P67,P69,P71,P73,P75,P77,P79,P81,P83,P85,P87,P89)</f>
        <v>0.15</v>
      </c>
      <c r="H6" s="16">
        <f>SUM(P36,P38,P40,P42,P44,P46,P48,P50,P52,P54,P56,P58,P60,P62,P64,P66,P68,P70,P72,P74,P76,P78,P80,P82,P84,P86,P88,P90)</f>
        <v>0</v>
      </c>
      <c r="I6" s="15">
        <f>SUM(P91,P93,P95,P97,P99,P101)</f>
        <v>0.15</v>
      </c>
      <c r="J6" s="17">
        <f>SUM(P92,P94,P96,P98,P100,P102)</f>
        <v>0</v>
      </c>
      <c r="K6" s="15">
        <f>SUM(P103,P105)</f>
        <v>0.15</v>
      </c>
      <c r="L6" s="17">
        <f>SUM(P104,P106)</f>
        <v>0</v>
      </c>
      <c r="M6" s="17">
        <f>SUM(P125)</f>
        <v>0.05</v>
      </c>
      <c r="N6" s="17">
        <f>SUM(P126)</f>
        <v>0</v>
      </c>
      <c r="O6" s="15">
        <f>SUM(P123)</f>
        <v>0.05</v>
      </c>
      <c r="P6" s="15">
        <f>SUM(P124)</f>
        <v>0</v>
      </c>
      <c r="Q6" s="283"/>
      <c r="R6" s="278"/>
      <c r="S6" s="281"/>
      <c r="T6" s="278"/>
      <c r="U6" s="281"/>
      <c r="V6" s="278"/>
      <c r="W6" s="281"/>
      <c r="X6" s="278"/>
      <c r="Y6" s="281"/>
      <c r="Z6" s="278"/>
      <c r="AA6" s="281"/>
      <c r="AB6" s="278"/>
      <c r="AC6" s="281"/>
      <c r="AD6" s="328" t="s">
        <v>38</v>
      </c>
      <c r="AE6" s="328"/>
      <c r="AF6" s="329"/>
      <c r="AG6" s="333" t="s">
        <v>39</v>
      </c>
      <c r="AH6" s="333"/>
      <c r="AI6" s="334"/>
      <c r="AJ6" s="336" t="s">
        <v>40</v>
      </c>
      <c r="AK6" s="333"/>
      <c r="AL6" s="334"/>
      <c r="AM6" s="336" t="s">
        <v>41</v>
      </c>
      <c r="AN6" s="333"/>
      <c r="AO6" s="338"/>
    </row>
    <row r="7" spans="1:41" s="2" customFormat="1" ht="24.6" customHeight="1" thickBot="1">
      <c r="A7" s="356"/>
      <c r="B7" s="357"/>
      <c r="C7" s="347"/>
      <c r="D7" s="371"/>
      <c r="E7" s="28" t="s">
        <v>42</v>
      </c>
      <c r="F7" s="29" t="s">
        <v>43</v>
      </c>
      <c r="G7" s="18" t="s">
        <v>44</v>
      </c>
      <c r="H7" s="19" t="s">
        <v>45</v>
      </c>
      <c r="I7" s="26" t="s">
        <v>46</v>
      </c>
      <c r="J7" s="27" t="s">
        <v>47</v>
      </c>
      <c r="K7" s="20" t="s">
        <v>48</v>
      </c>
      <c r="L7" s="21" t="s">
        <v>49</v>
      </c>
      <c r="M7" s="207" t="s">
        <v>50</v>
      </c>
      <c r="N7" s="208" t="s">
        <v>51</v>
      </c>
      <c r="O7" s="22" t="s">
        <v>52</v>
      </c>
      <c r="P7" s="23" t="s">
        <v>53</v>
      </c>
      <c r="Q7" s="283"/>
      <c r="R7" s="278"/>
      <c r="S7" s="281"/>
      <c r="T7" s="278"/>
      <c r="U7" s="281"/>
      <c r="V7" s="278"/>
      <c r="W7" s="281"/>
      <c r="X7" s="278"/>
      <c r="Y7" s="281"/>
      <c r="Z7" s="278"/>
      <c r="AA7" s="281"/>
      <c r="AB7" s="278"/>
      <c r="AC7" s="281"/>
      <c r="AD7" s="330"/>
      <c r="AE7" s="330"/>
      <c r="AF7" s="331"/>
      <c r="AG7" s="330"/>
      <c r="AH7" s="330"/>
      <c r="AI7" s="335"/>
      <c r="AJ7" s="337"/>
      <c r="AK7" s="330"/>
      <c r="AL7" s="335"/>
      <c r="AM7" s="337"/>
      <c r="AN7" s="330"/>
      <c r="AO7" s="339"/>
    </row>
    <row r="8" spans="1:41" s="2" customFormat="1" ht="23.1" thickBot="1">
      <c r="A8" s="358"/>
      <c r="B8" s="359"/>
      <c r="C8" s="348"/>
      <c r="D8" s="372"/>
      <c r="E8" s="24">
        <f>SUM(P107)</f>
        <v>0.05</v>
      </c>
      <c r="F8" s="15">
        <f>SUM(P108)</f>
        <v>0</v>
      </c>
      <c r="G8" s="15">
        <f>SUM(P109,P111,P113,P115,P117)</f>
        <v>0.05</v>
      </c>
      <c r="H8" s="15">
        <f>SUM(P110,P112,P114,P116,P118)</f>
        <v>0</v>
      </c>
      <c r="I8" s="24">
        <f>SUM(P119)</f>
        <v>0.05</v>
      </c>
      <c r="J8" s="24">
        <f>SUM(P120)</f>
        <v>0</v>
      </c>
      <c r="K8" s="15">
        <f>SUM(P121)</f>
        <v>0.05</v>
      </c>
      <c r="L8" s="15">
        <f>SUM(P122)</f>
        <v>0</v>
      </c>
      <c r="M8" s="17">
        <v>0</v>
      </c>
      <c r="N8" s="17">
        <v>0</v>
      </c>
      <c r="O8" s="24">
        <f>SUM(P129)</f>
        <v>0.05</v>
      </c>
      <c r="P8" s="25">
        <f>SUM(P130)</f>
        <v>0</v>
      </c>
      <c r="Q8" s="283"/>
      <c r="R8" s="278"/>
      <c r="S8" s="281"/>
      <c r="T8" s="278"/>
      <c r="U8" s="281"/>
      <c r="V8" s="278"/>
      <c r="W8" s="281"/>
      <c r="X8" s="278"/>
      <c r="Y8" s="281"/>
      <c r="Z8" s="278"/>
      <c r="AA8" s="281"/>
      <c r="AB8" s="278"/>
      <c r="AC8" s="281"/>
      <c r="AD8" s="330"/>
      <c r="AE8" s="330"/>
      <c r="AF8" s="331"/>
      <c r="AG8" s="330"/>
      <c r="AH8" s="330"/>
      <c r="AI8" s="335"/>
      <c r="AJ8" s="337"/>
      <c r="AK8" s="330"/>
      <c r="AL8" s="335"/>
      <c r="AM8" s="337"/>
      <c r="AN8" s="330"/>
      <c r="AO8" s="339"/>
    </row>
    <row r="9" spans="1:41" ht="22.5" customHeight="1">
      <c r="A9" s="373" t="s">
        <v>54</v>
      </c>
      <c r="B9" s="349" t="s">
        <v>55</v>
      </c>
      <c r="C9" s="349" t="s">
        <v>56</v>
      </c>
      <c r="D9" s="349" t="s">
        <v>57</v>
      </c>
      <c r="E9" s="349" t="s">
        <v>58</v>
      </c>
      <c r="F9" s="349" t="s">
        <v>59</v>
      </c>
      <c r="G9" s="349" t="s">
        <v>60</v>
      </c>
      <c r="H9" s="349" t="s">
        <v>61</v>
      </c>
      <c r="I9" s="373" t="s">
        <v>62</v>
      </c>
      <c r="J9" s="373" t="s">
        <v>63</v>
      </c>
      <c r="K9" s="373" t="s">
        <v>64</v>
      </c>
      <c r="L9" s="373" t="s">
        <v>65</v>
      </c>
      <c r="M9" s="377" t="s">
        <v>66</v>
      </c>
      <c r="N9" s="375" t="s">
        <v>67</v>
      </c>
      <c r="O9" s="350" t="s">
        <v>68</v>
      </c>
      <c r="P9" s="352" t="s">
        <v>69</v>
      </c>
      <c r="Q9" s="283"/>
      <c r="R9" s="278"/>
      <c r="S9" s="281"/>
      <c r="T9" s="278"/>
      <c r="U9" s="281"/>
      <c r="V9" s="278"/>
      <c r="W9" s="281"/>
      <c r="X9" s="278"/>
      <c r="Y9" s="281"/>
      <c r="Z9" s="278"/>
      <c r="AA9" s="281"/>
      <c r="AB9" s="278"/>
      <c r="AC9" s="281"/>
      <c r="AD9" s="332"/>
      <c r="AE9" s="330"/>
      <c r="AF9" s="331"/>
      <c r="AG9" s="330"/>
      <c r="AH9" s="330"/>
      <c r="AI9" s="335"/>
      <c r="AJ9" s="337"/>
      <c r="AK9" s="330"/>
      <c r="AL9" s="335"/>
      <c r="AM9" s="337"/>
      <c r="AN9" s="330"/>
      <c r="AO9" s="339"/>
    </row>
    <row r="10" spans="1:41" ht="22.5" customHeight="1" thickBot="1">
      <c r="A10" s="374"/>
      <c r="B10" s="349"/>
      <c r="C10" s="349"/>
      <c r="D10" s="349"/>
      <c r="E10" s="349"/>
      <c r="F10" s="349"/>
      <c r="G10" s="349"/>
      <c r="H10" s="349"/>
      <c r="I10" s="374"/>
      <c r="J10" s="374"/>
      <c r="K10" s="374"/>
      <c r="L10" s="374"/>
      <c r="M10" s="376"/>
      <c r="N10" s="376"/>
      <c r="O10" s="351"/>
      <c r="P10" s="353"/>
      <c r="Q10" s="284"/>
      <c r="R10" s="279"/>
      <c r="S10" s="282"/>
      <c r="T10" s="279"/>
      <c r="U10" s="282"/>
      <c r="V10" s="279"/>
      <c r="W10" s="282"/>
      <c r="X10" s="279"/>
      <c r="Y10" s="282"/>
      <c r="Z10" s="279"/>
      <c r="AA10" s="282"/>
      <c r="AB10" s="279"/>
      <c r="AC10" s="282"/>
      <c r="AD10" s="332"/>
      <c r="AE10" s="330"/>
      <c r="AF10" s="331"/>
      <c r="AG10" s="330"/>
      <c r="AH10" s="330"/>
      <c r="AI10" s="335"/>
      <c r="AJ10" s="337"/>
      <c r="AK10" s="330"/>
      <c r="AL10" s="335"/>
      <c r="AM10" s="337"/>
      <c r="AN10" s="330"/>
      <c r="AO10" s="339"/>
    </row>
    <row r="11" spans="1:41" ht="182.1" customHeight="1">
      <c r="A11" s="297">
        <v>1</v>
      </c>
      <c r="B11" s="297" t="s">
        <v>70</v>
      </c>
      <c r="C11" s="297" t="s">
        <v>71</v>
      </c>
      <c r="D11" s="297" t="s">
        <v>72</v>
      </c>
      <c r="E11" s="297" t="s">
        <v>72</v>
      </c>
      <c r="F11" s="310" t="s">
        <v>73</v>
      </c>
      <c r="G11" s="297" t="s">
        <v>74</v>
      </c>
      <c r="H11" s="297" t="s">
        <v>75</v>
      </c>
      <c r="I11" s="297" t="s">
        <v>76</v>
      </c>
      <c r="J11" s="297" t="s">
        <v>77</v>
      </c>
      <c r="K11" s="305" t="s">
        <v>78</v>
      </c>
      <c r="L11" s="305" t="s">
        <v>79</v>
      </c>
      <c r="M11" s="312">
        <v>44621</v>
      </c>
      <c r="N11" s="312">
        <v>44926</v>
      </c>
      <c r="O11" s="192" t="s">
        <v>80</v>
      </c>
      <c r="P11" s="193">
        <f>15%/12</f>
        <v>1.2499999999999999E-2</v>
      </c>
      <c r="Q11" s="194">
        <f t="shared" ref="Q11:Q42" si="0">SUM(R11:AC11)</f>
        <v>1</v>
      </c>
      <c r="R11" s="198"/>
      <c r="S11" s="199"/>
      <c r="T11" s="199"/>
      <c r="U11" s="199"/>
      <c r="V11" s="200"/>
      <c r="W11" s="199">
        <v>0.33</v>
      </c>
      <c r="X11" s="200"/>
      <c r="Y11" s="199"/>
      <c r="Z11" s="200">
        <v>0.33</v>
      </c>
      <c r="AA11" s="199"/>
      <c r="AB11" s="200"/>
      <c r="AC11" s="204">
        <v>0.34</v>
      </c>
      <c r="AD11" s="322"/>
      <c r="AE11" s="322"/>
      <c r="AF11" s="322"/>
      <c r="AG11" s="322"/>
      <c r="AH11" s="322"/>
      <c r="AI11" s="322"/>
      <c r="AJ11" s="322"/>
      <c r="AK11" s="322"/>
      <c r="AL11" s="322"/>
      <c r="AM11" s="322"/>
      <c r="AN11" s="322"/>
      <c r="AO11" s="322"/>
    </row>
    <row r="12" spans="1:41" ht="182.1" customHeight="1" thickBot="1">
      <c r="A12" s="298"/>
      <c r="B12" s="298"/>
      <c r="C12" s="298"/>
      <c r="D12" s="298"/>
      <c r="E12" s="298"/>
      <c r="F12" s="311"/>
      <c r="G12" s="298"/>
      <c r="H12" s="298"/>
      <c r="I12" s="298"/>
      <c r="J12" s="298"/>
      <c r="K12" s="306"/>
      <c r="L12" s="306"/>
      <c r="M12" s="313"/>
      <c r="N12" s="313"/>
      <c r="O12" s="195" t="s">
        <v>81</v>
      </c>
      <c r="P12" s="196">
        <f>Q12*P11</f>
        <v>0</v>
      </c>
      <c r="Q12" s="197">
        <f t="shared" si="0"/>
        <v>0</v>
      </c>
      <c r="R12" s="201"/>
      <c r="S12" s="202"/>
      <c r="T12" s="202"/>
      <c r="U12" s="202"/>
      <c r="V12" s="202"/>
      <c r="W12" s="202"/>
      <c r="X12" s="202"/>
      <c r="Y12" s="202"/>
      <c r="Z12" s="202"/>
      <c r="AA12" s="202"/>
      <c r="AB12" s="202"/>
      <c r="AC12" s="203"/>
      <c r="AD12" s="322"/>
      <c r="AE12" s="322"/>
      <c r="AF12" s="322"/>
      <c r="AG12" s="322"/>
      <c r="AH12" s="322"/>
      <c r="AI12" s="322"/>
      <c r="AJ12" s="322"/>
      <c r="AK12" s="322"/>
      <c r="AL12" s="322"/>
      <c r="AM12" s="322"/>
      <c r="AN12" s="322"/>
      <c r="AO12" s="322"/>
    </row>
    <row r="13" spans="1:41" ht="182.1" customHeight="1">
      <c r="A13" s="297">
        <v>2</v>
      </c>
      <c r="B13" s="297" t="s">
        <v>70</v>
      </c>
      <c r="C13" s="297" t="s">
        <v>71</v>
      </c>
      <c r="D13" s="297" t="s">
        <v>72</v>
      </c>
      <c r="E13" s="297" t="s">
        <v>72</v>
      </c>
      <c r="F13" s="310" t="s">
        <v>73</v>
      </c>
      <c r="G13" s="297" t="s">
        <v>74</v>
      </c>
      <c r="H13" s="297" t="s">
        <v>75</v>
      </c>
      <c r="I13" s="297" t="s">
        <v>82</v>
      </c>
      <c r="J13" s="297" t="s">
        <v>83</v>
      </c>
      <c r="K13" s="305" t="s">
        <v>78</v>
      </c>
      <c r="L13" s="305" t="s">
        <v>79</v>
      </c>
      <c r="M13" s="312">
        <v>44621</v>
      </c>
      <c r="N13" s="312">
        <v>44926</v>
      </c>
      <c r="O13" s="192" t="s">
        <v>80</v>
      </c>
      <c r="P13" s="193">
        <f>15%/12</f>
        <v>1.2499999999999999E-2</v>
      </c>
      <c r="Q13" s="194">
        <f t="shared" si="0"/>
        <v>1</v>
      </c>
      <c r="R13" s="198"/>
      <c r="S13" s="199"/>
      <c r="T13" s="199"/>
      <c r="U13" s="199"/>
      <c r="V13" s="200"/>
      <c r="W13" s="199">
        <v>0.33</v>
      </c>
      <c r="X13" s="200"/>
      <c r="Y13" s="199"/>
      <c r="Z13" s="200">
        <v>0.33</v>
      </c>
      <c r="AA13" s="199"/>
      <c r="AB13" s="200"/>
      <c r="AC13" s="204">
        <v>0.34</v>
      </c>
      <c r="AD13" s="322"/>
      <c r="AE13" s="322"/>
      <c r="AF13" s="322"/>
      <c r="AG13" s="322"/>
      <c r="AH13" s="322"/>
      <c r="AI13" s="322"/>
      <c r="AJ13" s="322"/>
      <c r="AK13" s="322"/>
      <c r="AL13" s="322"/>
      <c r="AM13" s="322"/>
      <c r="AN13" s="322"/>
      <c r="AO13" s="322"/>
    </row>
    <row r="14" spans="1:41" ht="182.1" customHeight="1" thickBot="1">
      <c r="A14" s="298"/>
      <c r="B14" s="298"/>
      <c r="C14" s="298"/>
      <c r="D14" s="298"/>
      <c r="E14" s="298"/>
      <c r="F14" s="311"/>
      <c r="G14" s="298"/>
      <c r="H14" s="298"/>
      <c r="I14" s="298"/>
      <c r="J14" s="298"/>
      <c r="K14" s="306"/>
      <c r="L14" s="306"/>
      <c r="M14" s="313"/>
      <c r="N14" s="313"/>
      <c r="O14" s="195" t="s">
        <v>81</v>
      </c>
      <c r="P14" s="196">
        <f>Q14*P13</f>
        <v>0</v>
      </c>
      <c r="Q14" s="197">
        <f t="shared" si="0"/>
        <v>0</v>
      </c>
      <c r="R14" s="201"/>
      <c r="S14" s="202"/>
      <c r="T14" s="202"/>
      <c r="U14" s="202"/>
      <c r="V14" s="202"/>
      <c r="W14" s="202"/>
      <c r="X14" s="202"/>
      <c r="Y14" s="202"/>
      <c r="Z14" s="202"/>
      <c r="AA14" s="202"/>
      <c r="AB14" s="202"/>
      <c r="AC14" s="203"/>
      <c r="AD14" s="322"/>
      <c r="AE14" s="322"/>
      <c r="AF14" s="322"/>
      <c r="AG14" s="322"/>
      <c r="AH14" s="322"/>
      <c r="AI14" s="322"/>
      <c r="AJ14" s="322"/>
      <c r="AK14" s="322"/>
      <c r="AL14" s="322"/>
      <c r="AM14" s="322"/>
      <c r="AN14" s="322"/>
      <c r="AO14" s="322"/>
    </row>
    <row r="15" spans="1:41" ht="182.1" customHeight="1">
      <c r="A15" s="297">
        <v>3</v>
      </c>
      <c r="B15" s="297" t="s">
        <v>70</v>
      </c>
      <c r="C15" s="297" t="s">
        <v>84</v>
      </c>
      <c r="D15" s="297" t="s">
        <v>85</v>
      </c>
      <c r="E15" s="297" t="s">
        <v>85</v>
      </c>
      <c r="F15" s="310" t="s">
        <v>73</v>
      </c>
      <c r="G15" s="297" t="s">
        <v>86</v>
      </c>
      <c r="H15" s="297" t="s">
        <v>87</v>
      </c>
      <c r="I15" s="297" t="s">
        <v>88</v>
      </c>
      <c r="J15" s="297" t="s">
        <v>89</v>
      </c>
      <c r="K15" s="297" t="s">
        <v>78</v>
      </c>
      <c r="L15" s="297" t="s">
        <v>79</v>
      </c>
      <c r="M15" s="312">
        <v>44713</v>
      </c>
      <c r="N15" s="312">
        <v>44895</v>
      </c>
      <c r="O15" s="192" t="s">
        <v>80</v>
      </c>
      <c r="P15" s="193">
        <f>15%/12</f>
        <v>1.2499999999999999E-2</v>
      </c>
      <c r="Q15" s="194">
        <f t="shared" si="0"/>
        <v>1</v>
      </c>
      <c r="R15" s="198"/>
      <c r="S15" s="199"/>
      <c r="T15" s="199"/>
      <c r="U15" s="199"/>
      <c r="V15" s="200"/>
      <c r="W15" s="199"/>
      <c r="X15" s="200"/>
      <c r="Y15" s="199"/>
      <c r="Z15" s="200">
        <v>0.5</v>
      </c>
      <c r="AA15" s="199"/>
      <c r="AB15" s="200"/>
      <c r="AC15" s="204">
        <v>0.5</v>
      </c>
      <c r="AD15" s="322"/>
      <c r="AE15" s="322"/>
      <c r="AF15" s="322"/>
      <c r="AG15" s="322"/>
      <c r="AH15" s="322"/>
      <c r="AI15" s="322"/>
      <c r="AJ15" s="322"/>
      <c r="AK15" s="322"/>
      <c r="AL15" s="322"/>
      <c r="AM15" s="322"/>
      <c r="AN15" s="322"/>
      <c r="AO15" s="322"/>
    </row>
    <row r="16" spans="1:41" ht="182.1" customHeight="1" thickBot="1">
      <c r="A16" s="298"/>
      <c r="B16" s="298"/>
      <c r="C16" s="298"/>
      <c r="D16" s="298"/>
      <c r="E16" s="298"/>
      <c r="F16" s="311"/>
      <c r="G16" s="298"/>
      <c r="H16" s="298"/>
      <c r="I16" s="298"/>
      <c r="J16" s="298"/>
      <c r="K16" s="298"/>
      <c r="L16" s="298"/>
      <c r="M16" s="313"/>
      <c r="N16" s="313"/>
      <c r="O16" s="195" t="s">
        <v>81</v>
      </c>
      <c r="P16" s="196">
        <f>Q16*P15</f>
        <v>0</v>
      </c>
      <c r="Q16" s="197">
        <f t="shared" si="0"/>
        <v>0</v>
      </c>
      <c r="R16" s="201"/>
      <c r="S16" s="202"/>
      <c r="T16" s="202"/>
      <c r="U16" s="202"/>
      <c r="V16" s="202"/>
      <c r="W16" s="202"/>
      <c r="X16" s="202"/>
      <c r="Y16" s="202"/>
      <c r="Z16" s="202"/>
      <c r="AA16" s="202"/>
      <c r="AB16" s="202"/>
      <c r="AC16" s="203"/>
      <c r="AD16" s="322"/>
      <c r="AE16" s="322"/>
      <c r="AF16" s="322"/>
      <c r="AG16" s="322"/>
      <c r="AH16" s="322"/>
      <c r="AI16" s="322"/>
      <c r="AJ16" s="322"/>
      <c r="AK16" s="322"/>
      <c r="AL16" s="322"/>
      <c r="AM16" s="322"/>
      <c r="AN16" s="322"/>
      <c r="AO16" s="322"/>
    </row>
    <row r="17" spans="1:41" ht="182.1" customHeight="1">
      <c r="A17" s="297">
        <v>4</v>
      </c>
      <c r="B17" s="297" t="s">
        <v>70</v>
      </c>
      <c r="C17" s="297" t="s">
        <v>84</v>
      </c>
      <c r="D17" s="297" t="s">
        <v>85</v>
      </c>
      <c r="E17" s="297" t="s">
        <v>85</v>
      </c>
      <c r="F17" s="310" t="s">
        <v>73</v>
      </c>
      <c r="G17" s="297" t="s">
        <v>86</v>
      </c>
      <c r="H17" s="297" t="s">
        <v>87</v>
      </c>
      <c r="I17" s="297" t="s">
        <v>90</v>
      </c>
      <c r="J17" s="297" t="s">
        <v>91</v>
      </c>
      <c r="K17" s="297" t="s">
        <v>78</v>
      </c>
      <c r="L17" s="297" t="s">
        <v>79</v>
      </c>
      <c r="M17" s="312">
        <v>44593</v>
      </c>
      <c r="N17" s="312">
        <v>44926</v>
      </c>
      <c r="O17" s="192" t="s">
        <v>80</v>
      </c>
      <c r="P17" s="193">
        <f>15%/12</f>
        <v>1.2499999999999999E-2</v>
      </c>
      <c r="Q17" s="194">
        <f t="shared" si="0"/>
        <v>1</v>
      </c>
      <c r="R17" s="198"/>
      <c r="S17" s="199"/>
      <c r="T17" s="199">
        <v>0.25</v>
      </c>
      <c r="U17" s="199"/>
      <c r="V17" s="200"/>
      <c r="W17" s="199">
        <v>0.25</v>
      </c>
      <c r="X17" s="200"/>
      <c r="Y17" s="199"/>
      <c r="Z17" s="200">
        <v>0.25</v>
      </c>
      <c r="AA17" s="199"/>
      <c r="AB17" s="200"/>
      <c r="AC17" s="204">
        <v>0.25</v>
      </c>
      <c r="AD17" s="322"/>
      <c r="AE17" s="322"/>
      <c r="AF17" s="322"/>
      <c r="AG17" s="322"/>
      <c r="AH17" s="322"/>
      <c r="AI17" s="322"/>
      <c r="AJ17" s="322"/>
      <c r="AK17" s="322"/>
      <c r="AL17" s="322"/>
      <c r="AM17" s="322"/>
      <c r="AN17" s="322"/>
      <c r="AO17" s="322"/>
    </row>
    <row r="18" spans="1:41" ht="182.1" customHeight="1" thickBot="1">
      <c r="A18" s="298"/>
      <c r="B18" s="298"/>
      <c r="C18" s="298"/>
      <c r="D18" s="298"/>
      <c r="E18" s="298"/>
      <c r="F18" s="311"/>
      <c r="G18" s="298"/>
      <c r="H18" s="298"/>
      <c r="I18" s="298"/>
      <c r="J18" s="298"/>
      <c r="K18" s="298"/>
      <c r="L18" s="298"/>
      <c r="M18" s="313"/>
      <c r="N18" s="313"/>
      <c r="O18" s="195" t="s">
        <v>81</v>
      </c>
      <c r="P18" s="196">
        <f>Q18*P17</f>
        <v>0</v>
      </c>
      <c r="Q18" s="197">
        <f t="shared" si="0"/>
        <v>0</v>
      </c>
      <c r="R18" s="201"/>
      <c r="S18" s="202"/>
      <c r="T18" s="202"/>
      <c r="U18" s="202"/>
      <c r="V18" s="202"/>
      <c r="W18" s="202"/>
      <c r="X18" s="202"/>
      <c r="Y18" s="202"/>
      <c r="Z18" s="202"/>
      <c r="AA18" s="202"/>
      <c r="AB18" s="202"/>
      <c r="AC18" s="203"/>
      <c r="AD18" s="322"/>
      <c r="AE18" s="322"/>
      <c r="AF18" s="322"/>
      <c r="AG18" s="322"/>
      <c r="AH18" s="322"/>
      <c r="AI18" s="322"/>
      <c r="AJ18" s="322"/>
      <c r="AK18" s="322"/>
      <c r="AL18" s="322"/>
      <c r="AM18" s="322"/>
      <c r="AN18" s="322"/>
      <c r="AO18" s="322"/>
    </row>
    <row r="19" spans="1:41" ht="182.1" customHeight="1">
      <c r="A19" s="297">
        <v>5</v>
      </c>
      <c r="B19" s="297" t="s">
        <v>70</v>
      </c>
      <c r="C19" s="297" t="s">
        <v>84</v>
      </c>
      <c r="D19" s="297" t="s">
        <v>85</v>
      </c>
      <c r="E19" s="297" t="s">
        <v>85</v>
      </c>
      <c r="F19" s="310" t="s">
        <v>73</v>
      </c>
      <c r="G19" s="297" t="s">
        <v>86</v>
      </c>
      <c r="H19" s="297" t="s">
        <v>87</v>
      </c>
      <c r="I19" s="297" t="s">
        <v>92</v>
      </c>
      <c r="J19" s="297" t="s">
        <v>92</v>
      </c>
      <c r="K19" s="297" t="s">
        <v>78</v>
      </c>
      <c r="L19" s="297" t="s">
        <v>79</v>
      </c>
      <c r="M19" s="299">
        <v>44713</v>
      </c>
      <c r="N19" s="299">
        <v>44895</v>
      </c>
      <c r="O19" s="192" t="s">
        <v>80</v>
      </c>
      <c r="P19" s="193">
        <f>15%/12</f>
        <v>1.2499999999999999E-2</v>
      </c>
      <c r="Q19" s="194">
        <f t="shared" si="0"/>
        <v>1</v>
      </c>
      <c r="R19" s="198"/>
      <c r="S19" s="199"/>
      <c r="T19" s="199"/>
      <c r="U19" s="199"/>
      <c r="V19" s="200"/>
      <c r="W19" s="199"/>
      <c r="X19" s="200"/>
      <c r="Y19" s="199"/>
      <c r="Z19" s="200">
        <v>0.5</v>
      </c>
      <c r="AA19" s="199"/>
      <c r="AB19" s="200"/>
      <c r="AC19" s="204">
        <v>0.5</v>
      </c>
      <c r="AD19" s="322"/>
      <c r="AE19" s="322"/>
      <c r="AF19" s="322"/>
      <c r="AG19" s="322"/>
      <c r="AH19" s="322"/>
      <c r="AI19" s="322"/>
      <c r="AJ19" s="322"/>
      <c r="AK19" s="322"/>
      <c r="AL19" s="322"/>
      <c r="AM19" s="322"/>
      <c r="AN19" s="322"/>
      <c r="AO19" s="322"/>
    </row>
    <row r="20" spans="1:41" ht="182.1" customHeight="1" thickBot="1">
      <c r="A20" s="298"/>
      <c r="B20" s="298"/>
      <c r="C20" s="298"/>
      <c r="D20" s="298"/>
      <c r="E20" s="298"/>
      <c r="F20" s="311"/>
      <c r="G20" s="298"/>
      <c r="H20" s="298"/>
      <c r="I20" s="298"/>
      <c r="J20" s="298"/>
      <c r="K20" s="298"/>
      <c r="L20" s="298"/>
      <c r="M20" s="300"/>
      <c r="N20" s="300"/>
      <c r="O20" s="195" t="s">
        <v>81</v>
      </c>
      <c r="P20" s="196">
        <f>Q20*P19</f>
        <v>0</v>
      </c>
      <c r="Q20" s="197">
        <f t="shared" si="0"/>
        <v>0</v>
      </c>
      <c r="R20" s="201"/>
      <c r="S20" s="202"/>
      <c r="T20" s="202"/>
      <c r="U20" s="202"/>
      <c r="V20" s="202"/>
      <c r="W20" s="202"/>
      <c r="X20" s="202"/>
      <c r="Y20" s="202"/>
      <c r="Z20" s="202"/>
      <c r="AA20" s="202"/>
      <c r="AB20" s="202"/>
      <c r="AC20" s="203"/>
      <c r="AD20" s="322"/>
      <c r="AE20" s="322"/>
      <c r="AF20" s="322"/>
      <c r="AG20" s="322"/>
      <c r="AH20" s="322"/>
      <c r="AI20" s="322"/>
      <c r="AJ20" s="322"/>
      <c r="AK20" s="322"/>
      <c r="AL20" s="322"/>
      <c r="AM20" s="322"/>
      <c r="AN20" s="322"/>
      <c r="AO20" s="322"/>
    </row>
    <row r="21" spans="1:41" ht="182.1" customHeight="1">
      <c r="A21" s="297">
        <v>6</v>
      </c>
      <c r="B21" s="297" t="s">
        <v>93</v>
      </c>
      <c r="C21" s="297" t="s">
        <v>94</v>
      </c>
      <c r="D21" s="297" t="s">
        <v>95</v>
      </c>
      <c r="E21" s="297" t="s">
        <v>96</v>
      </c>
      <c r="F21" s="310" t="s">
        <v>73</v>
      </c>
      <c r="G21" s="297" t="s">
        <v>97</v>
      </c>
      <c r="H21" s="297" t="s">
        <v>98</v>
      </c>
      <c r="I21" s="297" t="s">
        <v>99</v>
      </c>
      <c r="J21" s="297" t="s">
        <v>100</v>
      </c>
      <c r="K21" s="297" t="s">
        <v>78</v>
      </c>
      <c r="L21" s="297" t="s">
        <v>79</v>
      </c>
      <c r="M21" s="299">
        <v>44562</v>
      </c>
      <c r="N21" s="299">
        <v>44926</v>
      </c>
      <c r="O21" s="192" t="s">
        <v>80</v>
      </c>
      <c r="P21" s="193">
        <f>15%/12</f>
        <v>1.2499999999999999E-2</v>
      </c>
      <c r="Q21" s="194">
        <f t="shared" si="0"/>
        <v>1</v>
      </c>
      <c r="R21" s="198"/>
      <c r="S21" s="199"/>
      <c r="T21" s="199">
        <v>0.25</v>
      </c>
      <c r="U21" s="199"/>
      <c r="V21" s="200"/>
      <c r="W21" s="199">
        <v>0.25</v>
      </c>
      <c r="X21" s="200"/>
      <c r="Y21" s="199"/>
      <c r="Z21" s="200">
        <v>0.25</v>
      </c>
      <c r="AA21" s="199"/>
      <c r="AB21" s="200"/>
      <c r="AC21" s="204">
        <v>0.25</v>
      </c>
      <c r="AD21" s="322"/>
      <c r="AE21" s="322"/>
      <c r="AF21" s="322"/>
      <c r="AG21" s="322"/>
      <c r="AH21" s="322"/>
      <c r="AI21" s="322"/>
      <c r="AJ21" s="322"/>
      <c r="AK21" s="322"/>
      <c r="AL21" s="322"/>
      <c r="AM21" s="322"/>
      <c r="AN21" s="322"/>
      <c r="AO21" s="322"/>
    </row>
    <row r="22" spans="1:41" ht="182.1" customHeight="1" thickBot="1">
      <c r="A22" s="298"/>
      <c r="B22" s="298"/>
      <c r="C22" s="298"/>
      <c r="D22" s="298"/>
      <c r="E22" s="298"/>
      <c r="F22" s="311"/>
      <c r="G22" s="298"/>
      <c r="H22" s="298"/>
      <c r="I22" s="298"/>
      <c r="J22" s="298"/>
      <c r="K22" s="298"/>
      <c r="L22" s="298"/>
      <c r="M22" s="300"/>
      <c r="N22" s="300"/>
      <c r="O22" s="195" t="s">
        <v>81</v>
      </c>
      <c r="P22" s="196">
        <f>Q22*P21</f>
        <v>0</v>
      </c>
      <c r="Q22" s="197">
        <f t="shared" si="0"/>
        <v>0</v>
      </c>
      <c r="R22" s="201"/>
      <c r="S22" s="202"/>
      <c r="T22" s="202"/>
      <c r="U22" s="202"/>
      <c r="V22" s="202"/>
      <c r="W22" s="202"/>
      <c r="X22" s="202"/>
      <c r="Y22" s="202"/>
      <c r="Z22" s="202"/>
      <c r="AA22" s="202"/>
      <c r="AB22" s="202"/>
      <c r="AC22" s="203"/>
      <c r="AD22" s="322"/>
      <c r="AE22" s="322"/>
      <c r="AF22" s="322"/>
      <c r="AG22" s="322"/>
      <c r="AH22" s="322"/>
      <c r="AI22" s="322"/>
      <c r="AJ22" s="322"/>
      <c r="AK22" s="322"/>
      <c r="AL22" s="322"/>
      <c r="AM22" s="322"/>
      <c r="AN22" s="322"/>
      <c r="AO22" s="322"/>
    </row>
    <row r="23" spans="1:41" ht="182.1" customHeight="1">
      <c r="A23" s="297">
        <v>7</v>
      </c>
      <c r="B23" s="297" t="s">
        <v>101</v>
      </c>
      <c r="C23" s="297" t="s">
        <v>102</v>
      </c>
      <c r="D23" s="297" t="s">
        <v>103</v>
      </c>
      <c r="E23" s="297" t="s">
        <v>104</v>
      </c>
      <c r="F23" s="310" t="s">
        <v>73</v>
      </c>
      <c r="G23" s="297" t="s">
        <v>105</v>
      </c>
      <c r="H23" s="297" t="s">
        <v>106</v>
      </c>
      <c r="I23" s="297" t="s">
        <v>107</v>
      </c>
      <c r="J23" s="297" t="s">
        <v>107</v>
      </c>
      <c r="K23" s="297" t="s">
        <v>78</v>
      </c>
      <c r="L23" s="297" t="s">
        <v>79</v>
      </c>
      <c r="M23" s="299">
        <v>44682</v>
      </c>
      <c r="N23" s="299">
        <v>44926</v>
      </c>
      <c r="O23" s="192" t="s">
        <v>80</v>
      </c>
      <c r="P23" s="193">
        <f>15%/12</f>
        <v>1.2499999999999999E-2</v>
      </c>
      <c r="Q23" s="194">
        <f t="shared" si="0"/>
        <v>1</v>
      </c>
      <c r="R23" s="198"/>
      <c r="S23" s="199"/>
      <c r="T23" s="199"/>
      <c r="U23" s="199"/>
      <c r="V23" s="200"/>
      <c r="W23" s="199">
        <v>0.33</v>
      </c>
      <c r="X23" s="200"/>
      <c r="Y23" s="199"/>
      <c r="Z23" s="200">
        <v>0.33</v>
      </c>
      <c r="AA23" s="199"/>
      <c r="AB23" s="200"/>
      <c r="AC23" s="204">
        <v>0.34</v>
      </c>
      <c r="AD23" s="322"/>
      <c r="AE23" s="322"/>
      <c r="AF23" s="322"/>
      <c r="AG23" s="322"/>
      <c r="AH23" s="322"/>
      <c r="AI23" s="322"/>
      <c r="AJ23" s="322"/>
      <c r="AK23" s="322"/>
      <c r="AL23" s="322"/>
      <c r="AM23" s="322"/>
      <c r="AN23" s="322"/>
      <c r="AO23" s="322"/>
    </row>
    <row r="24" spans="1:41" ht="182.1" customHeight="1" thickBot="1">
      <c r="A24" s="298"/>
      <c r="B24" s="298"/>
      <c r="C24" s="298"/>
      <c r="D24" s="298"/>
      <c r="E24" s="298"/>
      <c r="F24" s="311"/>
      <c r="G24" s="298"/>
      <c r="H24" s="298"/>
      <c r="I24" s="298"/>
      <c r="J24" s="298"/>
      <c r="K24" s="298"/>
      <c r="L24" s="298"/>
      <c r="M24" s="300"/>
      <c r="N24" s="300"/>
      <c r="O24" s="195" t="s">
        <v>81</v>
      </c>
      <c r="P24" s="196">
        <f>Q24*P23</f>
        <v>0</v>
      </c>
      <c r="Q24" s="197">
        <f t="shared" si="0"/>
        <v>0</v>
      </c>
      <c r="R24" s="201"/>
      <c r="S24" s="202"/>
      <c r="T24" s="202"/>
      <c r="U24" s="202"/>
      <c r="V24" s="202"/>
      <c r="W24" s="202"/>
      <c r="X24" s="202"/>
      <c r="Y24" s="202"/>
      <c r="Z24" s="202"/>
      <c r="AA24" s="202"/>
      <c r="AB24" s="202"/>
      <c r="AC24" s="203"/>
      <c r="AD24" s="322"/>
      <c r="AE24" s="322"/>
      <c r="AF24" s="322"/>
      <c r="AG24" s="322"/>
      <c r="AH24" s="322"/>
      <c r="AI24" s="322"/>
      <c r="AJ24" s="322"/>
      <c r="AK24" s="322"/>
      <c r="AL24" s="322"/>
      <c r="AM24" s="322"/>
      <c r="AN24" s="322"/>
      <c r="AO24" s="322"/>
    </row>
    <row r="25" spans="1:41" ht="182.1" customHeight="1">
      <c r="A25" s="297">
        <v>8</v>
      </c>
      <c r="B25" s="297" t="s">
        <v>101</v>
      </c>
      <c r="C25" s="297" t="s">
        <v>102</v>
      </c>
      <c r="D25" s="297" t="s">
        <v>103</v>
      </c>
      <c r="E25" s="297" t="s">
        <v>104</v>
      </c>
      <c r="F25" s="310" t="s">
        <v>73</v>
      </c>
      <c r="G25" s="297" t="s">
        <v>108</v>
      </c>
      <c r="H25" s="297" t="s">
        <v>106</v>
      </c>
      <c r="I25" s="297" t="s">
        <v>109</v>
      </c>
      <c r="J25" s="297" t="s">
        <v>110</v>
      </c>
      <c r="K25" s="297" t="s">
        <v>78</v>
      </c>
      <c r="L25" s="297" t="s">
        <v>79</v>
      </c>
      <c r="M25" s="299">
        <v>44562</v>
      </c>
      <c r="N25" s="299">
        <v>44926</v>
      </c>
      <c r="O25" s="192" t="s">
        <v>80</v>
      </c>
      <c r="P25" s="193">
        <f>15%/12</f>
        <v>1.2499999999999999E-2</v>
      </c>
      <c r="Q25" s="194">
        <f t="shared" si="0"/>
        <v>1</v>
      </c>
      <c r="R25" s="198"/>
      <c r="S25" s="199"/>
      <c r="T25" s="199">
        <v>0.25</v>
      </c>
      <c r="U25" s="199"/>
      <c r="V25" s="200"/>
      <c r="W25" s="199">
        <v>0.25</v>
      </c>
      <c r="X25" s="200"/>
      <c r="Y25" s="199"/>
      <c r="Z25" s="200">
        <v>0.25</v>
      </c>
      <c r="AA25" s="199"/>
      <c r="AB25" s="200"/>
      <c r="AC25" s="204">
        <v>0.25</v>
      </c>
      <c r="AD25" s="322"/>
      <c r="AE25" s="322"/>
      <c r="AF25" s="322"/>
      <c r="AG25" s="322"/>
      <c r="AH25" s="322"/>
      <c r="AI25" s="322"/>
      <c r="AJ25" s="322"/>
      <c r="AK25" s="322"/>
      <c r="AL25" s="322"/>
      <c r="AM25" s="322"/>
      <c r="AN25" s="322"/>
      <c r="AO25" s="322"/>
    </row>
    <row r="26" spans="1:41" ht="182.1" customHeight="1" thickBot="1">
      <c r="A26" s="298"/>
      <c r="B26" s="298"/>
      <c r="C26" s="298"/>
      <c r="D26" s="298"/>
      <c r="E26" s="298"/>
      <c r="F26" s="311"/>
      <c r="G26" s="298"/>
      <c r="H26" s="298"/>
      <c r="I26" s="298"/>
      <c r="J26" s="298"/>
      <c r="K26" s="298"/>
      <c r="L26" s="298"/>
      <c r="M26" s="300"/>
      <c r="N26" s="300"/>
      <c r="O26" s="195" t="s">
        <v>81</v>
      </c>
      <c r="P26" s="196">
        <f>Q26*P25</f>
        <v>0</v>
      </c>
      <c r="Q26" s="197">
        <f t="shared" si="0"/>
        <v>0</v>
      </c>
      <c r="R26" s="201"/>
      <c r="S26" s="202"/>
      <c r="T26" s="202"/>
      <c r="U26" s="202"/>
      <c r="V26" s="202"/>
      <c r="W26" s="202"/>
      <c r="X26" s="202"/>
      <c r="Y26" s="202"/>
      <c r="Z26" s="202"/>
      <c r="AA26" s="202"/>
      <c r="AB26" s="202"/>
      <c r="AC26" s="203"/>
      <c r="AD26" s="322"/>
      <c r="AE26" s="322"/>
      <c r="AF26" s="322"/>
      <c r="AG26" s="322"/>
      <c r="AH26" s="322"/>
      <c r="AI26" s="322"/>
      <c r="AJ26" s="322"/>
      <c r="AK26" s="322"/>
      <c r="AL26" s="322"/>
      <c r="AM26" s="322"/>
      <c r="AN26" s="322"/>
      <c r="AO26" s="322"/>
    </row>
    <row r="27" spans="1:41" ht="182.1" customHeight="1">
      <c r="A27" s="297">
        <v>9</v>
      </c>
      <c r="B27" s="297" t="s">
        <v>101</v>
      </c>
      <c r="C27" s="297" t="s">
        <v>102</v>
      </c>
      <c r="D27" s="297" t="s">
        <v>103</v>
      </c>
      <c r="E27" s="297" t="s">
        <v>104</v>
      </c>
      <c r="F27" s="310" t="s">
        <v>73</v>
      </c>
      <c r="G27" s="297" t="s">
        <v>86</v>
      </c>
      <c r="H27" s="297" t="s">
        <v>106</v>
      </c>
      <c r="I27" s="297" t="s">
        <v>111</v>
      </c>
      <c r="J27" s="297" t="s">
        <v>112</v>
      </c>
      <c r="K27" s="297" t="s">
        <v>78</v>
      </c>
      <c r="L27" s="297" t="s">
        <v>79</v>
      </c>
      <c r="M27" s="299">
        <v>44562</v>
      </c>
      <c r="N27" s="299">
        <v>44926</v>
      </c>
      <c r="O27" s="192" t="s">
        <v>80</v>
      </c>
      <c r="P27" s="193">
        <f>15%/12</f>
        <v>1.2499999999999999E-2</v>
      </c>
      <c r="Q27" s="194">
        <f t="shared" si="0"/>
        <v>1</v>
      </c>
      <c r="R27" s="198"/>
      <c r="S27" s="199"/>
      <c r="T27" s="199">
        <v>0.25</v>
      </c>
      <c r="U27" s="199"/>
      <c r="V27" s="200"/>
      <c r="W27" s="199">
        <v>0.25</v>
      </c>
      <c r="X27" s="200"/>
      <c r="Y27" s="199"/>
      <c r="Z27" s="200">
        <v>0.25</v>
      </c>
      <c r="AA27" s="199"/>
      <c r="AB27" s="200"/>
      <c r="AC27" s="204">
        <v>0.25</v>
      </c>
      <c r="AD27" s="322"/>
      <c r="AE27" s="322"/>
      <c r="AF27" s="322"/>
      <c r="AG27" s="322"/>
      <c r="AH27" s="322"/>
      <c r="AI27" s="322"/>
      <c r="AJ27" s="322"/>
      <c r="AK27" s="322"/>
      <c r="AL27" s="322"/>
      <c r="AM27" s="322"/>
      <c r="AN27" s="322"/>
      <c r="AO27" s="322"/>
    </row>
    <row r="28" spans="1:41" ht="182.1" customHeight="1" thickBot="1">
      <c r="A28" s="298"/>
      <c r="B28" s="298"/>
      <c r="C28" s="298"/>
      <c r="D28" s="298"/>
      <c r="E28" s="298"/>
      <c r="F28" s="311"/>
      <c r="G28" s="298"/>
      <c r="H28" s="298"/>
      <c r="I28" s="298"/>
      <c r="J28" s="298"/>
      <c r="K28" s="298"/>
      <c r="L28" s="298"/>
      <c r="M28" s="300"/>
      <c r="N28" s="300"/>
      <c r="O28" s="195" t="s">
        <v>81</v>
      </c>
      <c r="P28" s="196">
        <f>Q28*P27</f>
        <v>0</v>
      </c>
      <c r="Q28" s="197">
        <f t="shared" si="0"/>
        <v>0</v>
      </c>
      <c r="R28" s="201"/>
      <c r="S28" s="202"/>
      <c r="T28" s="202"/>
      <c r="U28" s="202"/>
      <c r="V28" s="202"/>
      <c r="W28" s="202"/>
      <c r="X28" s="202"/>
      <c r="Y28" s="202"/>
      <c r="Z28" s="202"/>
      <c r="AA28" s="202"/>
      <c r="AB28" s="202"/>
      <c r="AC28" s="203"/>
      <c r="AD28" s="322"/>
      <c r="AE28" s="322"/>
      <c r="AF28" s="322"/>
      <c r="AG28" s="322"/>
      <c r="AH28" s="322"/>
      <c r="AI28" s="322"/>
      <c r="AJ28" s="322"/>
      <c r="AK28" s="322"/>
      <c r="AL28" s="322"/>
      <c r="AM28" s="322"/>
      <c r="AN28" s="322"/>
      <c r="AO28" s="322"/>
    </row>
    <row r="29" spans="1:41" ht="182.1" customHeight="1">
      <c r="A29" s="297">
        <v>10</v>
      </c>
      <c r="B29" s="297" t="s">
        <v>101</v>
      </c>
      <c r="C29" s="297" t="s">
        <v>113</v>
      </c>
      <c r="D29" s="297" t="s">
        <v>95</v>
      </c>
      <c r="E29" s="297" t="s">
        <v>114</v>
      </c>
      <c r="F29" s="310" t="s">
        <v>73</v>
      </c>
      <c r="G29" s="297" t="s">
        <v>115</v>
      </c>
      <c r="H29" s="297" t="s">
        <v>116</v>
      </c>
      <c r="I29" s="297" t="s">
        <v>117</v>
      </c>
      <c r="J29" s="297" t="s">
        <v>118</v>
      </c>
      <c r="K29" s="297" t="s">
        <v>78</v>
      </c>
      <c r="L29" s="297" t="s">
        <v>79</v>
      </c>
      <c r="M29" s="299">
        <v>44713</v>
      </c>
      <c r="N29" s="299">
        <v>44916</v>
      </c>
      <c r="O29" s="192" t="s">
        <v>80</v>
      </c>
      <c r="P29" s="193">
        <f>15%/12</f>
        <v>1.2499999999999999E-2</v>
      </c>
      <c r="Q29" s="194">
        <f t="shared" si="0"/>
        <v>1</v>
      </c>
      <c r="R29" s="198"/>
      <c r="S29" s="199"/>
      <c r="T29" s="199"/>
      <c r="U29" s="199"/>
      <c r="V29" s="200"/>
      <c r="W29" s="199"/>
      <c r="X29" s="200"/>
      <c r="Y29" s="199"/>
      <c r="Z29" s="200">
        <v>0.5</v>
      </c>
      <c r="AA29" s="199"/>
      <c r="AB29" s="200"/>
      <c r="AC29" s="204">
        <v>0.5</v>
      </c>
      <c r="AD29" s="322"/>
      <c r="AE29" s="322"/>
      <c r="AF29" s="322"/>
      <c r="AG29" s="322"/>
      <c r="AH29" s="322"/>
      <c r="AI29" s="322"/>
      <c r="AJ29" s="322"/>
      <c r="AK29" s="322"/>
      <c r="AL29" s="322"/>
      <c r="AM29" s="322"/>
      <c r="AN29" s="322"/>
      <c r="AO29" s="322"/>
    </row>
    <row r="30" spans="1:41" ht="182.1" customHeight="1" thickBot="1">
      <c r="A30" s="298"/>
      <c r="B30" s="298"/>
      <c r="C30" s="298"/>
      <c r="D30" s="298"/>
      <c r="E30" s="298"/>
      <c r="F30" s="311"/>
      <c r="G30" s="298"/>
      <c r="H30" s="298"/>
      <c r="I30" s="298"/>
      <c r="J30" s="298"/>
      <c r="K30" s="298"/>
      <c r="L30" s="298"/>
      <c r="M30" s="300"/>
      <c r="N30" s="300"/>
      <c r="O30" s="195" t="s">
        <v>81</v>
      </c>
      <c r="P30" s="196">
        <f>Q30*P29</f>
        <v>0</v>
      </c>
      <c r="Q30" s="197">
        <f t="shared" si="0"/>
        <v>0</v>
      </c>
      <c r="R30" s="201"/>
      <c r="S30" s="202"/>
      <c r="T30" s="202"/>
      <c r="U30" s="202"/>
      <c r="V30" s="202"/>
      <c r="W30" s="202"/>
      <c r="X30" s="202"/>
      <c r="Y30" s="202"/>
      <c r="Z30" s="202"/>
      <c r="AA30" s="202"/>
      <c r="AB30" s="202"/>
      <c r="AC30" s="203"/>
      <c r="AD30" s="322"/>
      <c r="AE30" s="322"/>
      <c r="AF30" s="322"/>
      <c r="AG30" s="322"/>
      <c r="AH30" s="322"/>
      <c r="AI30" s="322"/>
      <c r="AJ30" s="322"/>
      <c r="AK30" s="322"/>
      <c r="AL30" s="322"/>
      <c r="AM30" s="322"/>
      <c r="AN30" s="322"/>
      <c r="AO30" s="322"/>
    </row>
    <row r="31" spans="1:41" ht="182.1" customHeight="1">
      <c r="A31" s="297">
        <v>11</v>
      </c>
      <c r="B31" s="297" t="s">
        <v>119</v>
      </c>
      <c r="C31" s="297" t="s">
        <v>113</v>
      </c>
      <c r="D31" s="297" t="s">
        <v>103</v>
      </c>
      <c r="E31" s="297" t="s">
        <v>120</v>
      </c>
      <c r="F31" s="310" t="s">
        <v>73</v>
      </c>
      <c r="G31" s="297" t="s">
        <v>121</v>
      </c>
      <c r="H31" s="297" t="s">
        <v>122</v>
      </c>
      <c r="I31" s="297" t="s">
        <v>123</v>
      </c>
      <c r="J31" s="297" t="s">
        <v>124</v>
      </c>
      <c r="K31" s="297" t="s">
        <v>78</v>
      </c>
      <c r="L31" s="297" t="s">
        <v>79</v>
      </c>
      <c r="M31" s="299">
        <v>44621</v>
      </c>
      <c r="N31" s="299">
        <v>44926</v>
      </c>
      <c r="O31" s="192" t="s">
        <v>80</v>
      </c>
      <c r="P31" s="193">
        <f>15%/12</f>
        <v>1.2499999999999999E-2</v>
      </c>
      <c r="Q31" s="194">
        <f t="shared" si="0"/>
        <v>1</v>
      </c>
      <c r="R31" s="198"/>
      <c r="S31" s="199"/>
      <c r="T31" s="199"/>
      <c r="U31" s="199"/>
      <c r="V31" s="200"/>
      <c r="W31" s="199">
        <v>0.33</v>
      </c>
      <c r="X31" s="200"/>
      <c r="Y31" s="199"/>
      <c r="Z31" s="200">
        <v>0.33</v>
      </c>
      <c r="AA31" s="199"/>
      <c r="AB31" s="200"/>
      <c r="AC31" s="204">
        <v>0.34</v>
      </c>
      <c r="AD31" s="322"/>
      <c r="AE31" s="322"/>
      <c r="AF31" s="322"/>
      <c r="AG31" s="322"/>
      <c r="AH31" s="322"/>
      <c r="AI31" s="322"/>
      <c r="AJ31" s="322"/>
      <c r="AK31" s="322"/>
      <c r="AL31" s="322"/>
      <c r="AM31" s="322"/>
      <c r="AN31" s="322"/>
      <c r="AO31" s="322"/>
    </row>
    <row r="32" spans="1:41" ht="182.1" customHeight="1" thickBot="1">
      <c r="A32" s="298"/>
      <c r="B32" s="298"/>
      <c r="C32" s="298"/>
      <c r="D32" s="298"/>
      <c r="E32" s="298"/>
      <c r="F32" s="311"/>
      <c r="G32" s="298"/>
      <c r="H32" s="298"/>
      <c r="I32" s="298"/>
      <c r="J32" s="298"/>
      <c r="K32" s="298"/>
      <c r="L32" s="298"/>
      <c r="M32" s="300"/>
      <c r="N32" s="300"/>
      <c r="O32" s="195" t="s">
        <v>81</v>
      </c>
      <c r="P32" s="196">
        <f>Q32*P31</f>
        <v>0</v>
      </c>
      <c r="Q32" s="197">
        <f t="shared" si="0"/>
        <v>0</v>
      </c>
      <c r="R32" s="201"/>
      <c r="S32" s="202"/>
      <c r="T32" s="202"/>
      <c r="U32" s="202"/>
      <c r="V32" s="202"/>
      <c r="W32" s="202"/>
      <c r="X32" s="202"/>
      <c r="Y32" s="202"/>
      <c r="Z32" s="202"/>
      <c r="AA32" s="202"/>
      <c r="AB32" s="202"/>
      <c r="AC32" s="203"/>
      <c r="AD32" s="322"/>
      <c r="AE32" s="322"/>
      <c r="AF32" s="322"/>
      <c r="AG32" s="322"/>
      <c r="AH32" s="322"/>
      <c r="AI32" s="322"/>
      <c r="AJ32" s="322"/>
      <c r="AK32" s="322"/>
      <c r="AL32" s="322"/>
      <c r="AM32" s="322"/>
      <c r="AN32" s="322"/>
      <c r="AO32" s="322"/>
    </row>
    <row r="33" spans="1:41" ht="182.1" customHeight="1">
      <c r="A33" s="297">
        <v>12</v>
      </c>
      <c r="B33" s="297" t="s">
        <v>119</v>
      </c>
      <c r="C33" s="297" t="s">
        <v>113</v>
      </c>
      <c r="D33" s="297" t="s">
        <v>103</v>
      </c>
      <c r="E33" s="297" t="s">
        <v>120</v>
      </c>
      <c r="F33" s="310" t="s">
        <v>73</v>
      </c>
      <c r="G33" s="297" t="s">
        <v>121</v>
      </c>
      <c r="H33" s="297" t="s">
        <v>122</v>
      </c>
      <c r="I33" s="297" t="s">
        <v>125</v>
      </c>
      <c r="J33" s="297" t="s">
        <v>126</v>
      </c>
      <c r="K33" s="297" t="s">
        <v>78</v>
      </c>
      <c r="L33" s="297" t="s">
        <v>79</v>
      </c>
      <c r="M33" s="299">
        <v>44562</v>
      </c>
      <c r="N33" s="299">
        <v>44926</v>
      </c>
      <c r="O33" s="192" t="s">
        <v>80</v>
      </c>
      <c r="P33" s="193">
        <f>15%/12</f>
        <v>1.2499999999999999E-2</v>
      </c>
      <c r="Q33" s="194">
        <f t="shared" si="0"/>
        <v>1</v>
      </c>
      <c r="R33" s="198"/>
      <c r="S33" s="199"/>
      <c r="T33" s="199">
        <v>0.25</v>
      </c>
      <c r="U33" s="199"/>
      <c r="V33" s="200"/>
      <c r="W33" s="199">
        <v>0.25</v>
      </c>
      <c r="X33" s="200"/>
      <c r="Y33" s="199"/>
      <c r="Z33" s="200">
        <v>0.25</v>
      </c>
      <c r="AA33" s="199"/>
      <c r="AB33" s="200"/>
      <c r="AC33" s="204">
        <v>0.25</v>
      </c>
      <c r="AD33" s="322"/>
      <c r="AE33" s="322"/>
      <c r="AF33" s="322"/>
      <c r="AG33" s="322"/>
      <c r="AH33" s="322"/>
      <c r="AI33" s="322"/>
      <c r="AJ33" s="322"/>
      <c r="AK33" s="322"/>
      <c r="AL33" s="322"/>
      <c r="AM33" s="322"/>
      <c r="AN33" s="322"/>
      <c r="AO33" s="322"/>
    </row>
    <row r="34" spans="1:41" ht="182.1" customHeight="1" thickBot="1">
      <c r="A34" s="298"/>
      <c r="B34" s="298"/>
      <c r="C34" s="298"/>
      <c r="D34" s="298"/>
      <c r="E34" s="298"/>
      <c r="F34" s="311"/>
      <c r="G34" s="298"/>
      <c r="H34" s="298"/>
      <c r="I34" s="298"/>
      <c r="J34" s="298"/>
      <c r="K34" s="298"/>
      <c r="L34" s="298"/>
      <c r="M34" s="300"/>
      <c r="N34" s="300"/>
      <c r="O34" s="195" t="s">
        <v>81</v>
      </c>
      <c r="P34" s="196">
        <f>Q34*P33</f>
        <v>0</v>
      </c>
      <c r="Q34" s="197">
        <f t="shared" si="0"/>
        <v>0</v>
      </c>
      <c r="R34" s="201"/>
      <c r="S34" s="202"/>
      <c r="T34" s="202"/>
      <c r="U34" s="202"/>
      <c r="V34" s="202"/>
      <c r="W34" s="202"/>
      <c r="X34" s="202"/>
      <c r="Y34" s="202"/>
      <c r="Z34" s="202"/>
      <c r="AA34" s="202"/>
      <c r="AB34" s="202"/>
      <c r="AC34" s="203"/>
      <c r="AD34" s="322"/>
      <c r="AE34" s="322"/>
      <c r="AF34" s="322"/>
      <c r="AG34" s="322"/>
      <c r="AH34" s="322"/>
      <c r="AI34" s="322"/>
      <c r="AJ34" s="322"/>
      <c r="AK34" s="322"/>
      <c r="AL34" s="322"/>
      <c r="AM34" s="322"/>
      <c r="AN34" s="322"/>
      <c r="AO34" s="322"/>
    </row>
    <row r="35" spans="1:41" ht="106.5" customHeight="1">
      <c r="A35" s="297">
        <v>13</v>
      </c>
      <c r="B35" s="297" t="s">
        <v>127</v>
      </c>
      <c r="C35" s="297" t="s">
        <v>128</v>
      </c>
      <c r="D35" s="297" t="s">
        <v>95</v>
      </c>
      <c r="E35" s="297" t="s">
        <v>129</v>
      </c>
      <c r="F35" s="320" t="s">
        <v>130</v>
      </c>
      <c r="G35" s="297" t="s">
        <v>131</v>
      </c>
      <c r="H35" s="297" t="s">
        <v>132</v>
      </c>
      <c r="I35" s="297" t="s">
        <v>133</v>
      </c>
      <c r="J35" s="297" t="s">
        <v>134</v>
      </c>
      <c r="K35" s="309">
        <v>950000000</v>
      </c>
      <c r="L35" s="297" t="s">
        <v>79</v>
      </c>
      <c r="M35" s="299">
        <v>44835</v>
      </c>
      <c r="N35" s="299">
        <v>44926</v>
      </c>
      <c r="O35" s="192" t="s">
        <v>80</v>
      </c>
      <c r="P35" s="193">
        <f>15%/28</f>
        <v>5.3571428571428572E-3</v>
      </c>
      <c r="Q35" s="194">
        <f t="shared" si="0"/>
        <v>1</v>
      </c>
      <c r="R35" s="198"/>
      <c r="S35" s="199"/>
      <c r="T35" s="199"/>
      <c r="U35" s="199"/>
      <c r="V35" s="200"/>
      <c r="W35" s="199"/>
      <c r="X35" s="200"/>
      <c r="Y35" s="199"/>
      <c r="Z35" s="200"/>
      <c r="AA35" s="199"/>
      <c r="AB35" s="200"/>
      <c r="AC35" s="204">
        <v>1</v>
      </c>
      <c r="AD35" s="322"/>
      <c r="AE35" s="322"/>
      <c r="AF35" s="322"/>
      <c r="AG35" s="322"/>
      <c r="AH35" s="322"/>
      <c r="AI35" s="322"/>
      <c r="AJ35" s="322"/>
      <c r="AK35" s="322"/>
      <c r="AL35" s="322"/>
      <c r="AM35" s="322"/>
      <c r="AN35" s="322"/>
      <c r="AO35" s="322"/>
    </row>
    <row r="36" spans="1:41" ht="106.5" customHeight="1" thickBot="1">
      <c r="A36" s="298"/>
      <c r="B36" s="298"/>
      <c r="C36" s="298"/>
      <c r="D36" s="298"/>
      <c r="E36" s="298"/>
      <c r="F36" s="321"/>
      <c r="G36" s="298"/>
      <c r="H36" s="298"/>
      <c r="I36" s="298"/>
      <c r="J36" s="298"/>
      <c r="K36" s="306"/>
      <c r="L36" s="298"/>
      <c r="M36" s="300"/>
      <c r="N36" s="300"/>
      <c r="O36" s="195" t="s">
        <v>81</v>
      </c>
      <c r="P36" s="196">
        <f>Q36*P35</f>
        <v>0</v>
      </c>
      <c r="Q36" s="197">
        <f t="shared" si="0"/>
        <v>0</v>
      </c>
      <c r="R36" s="201"/>
      <c r="S36" s="202"/>
      <c r="T36" s="202"/>
      <c r="U36" s="202"/>
      <c r="V36" s="202"/>
      <c r="W36" s="202"/>
      <c r="X36" s="202"/>
      <c r="Y36" s="202"/>
      <c r="Z36" s="202"/>
      <c r="AA36" s="202"/>
      <c r="AB36" s="202"/>
      <c r="AC36" s="203"/>
      <c r="AD36" s="322"/>
      <c r="AE36" s="322"/>
      <c r="AF36" s="322"/>
      <c r="AG36" s="322"/>
      <c r="AH36" s="322"/>
      <c r="AI36" s="322"/>
      <c r="AJ36" s="322"/>
      <c r="AK36" s="322"/>
      <c r="AL36" s="322"/>
      <c r="AM36" s="322"/>
      <c r="AN36" s="322"/>
      <c r="AO36" s="322"/>
    </row>
    <row r="37" spans="1:41" ht="129.6" customHeight="1">
      <c r="A37" s="297">
        <v>14</v>
      </c>
      <c r="B37" s="297" t="s">
        <v>127</v>
      </c>
      <c r="C37" s="297" t="s">
        <v>128</v>
      </c>
      <c r="D37" s="297" t="s">
        <v>95</v>
      </c>
      <c r="E37" s="297" t="s">
        <v>129</v>
      </c>
      <c r="F37" s="320" t="s">
        <v>130</v>
      </c>
      <c r="G37" s="297" t="s">
        <v>135</v>
      </c>
      <c r="H37" s="297" t="s">
        <v>136</v>
      </c>
      <c r="I37" s="297" t="s">
        <v>137</v>
      </c>
      <c r="J37" s="297" t="s">
        <v>138</v>
      </c>
      <c r="K37" s="297" t="s">
        <v>78</v>
      </c>
      <c r="L37" s="297" t="s">
        <v>79</v>
      </c>
      <c r="M37" s="299">
        <v>44593</v>
      </c>
      <c r="N37" s="299">
        <v>44926</v>
      </c>
      <c r="O37" s="192" t="s">
        <v>80</v>
      </c>
      <c r="P37" s="193">
        <f>15%/28</f>
        <v>5.3571428571428572E-3</v>
      </c>
      <c r="Q37" s="194">
        <f t="shared" si="0"/>
        <v>1</v>
      </c>
      <c r="R37" s="198"/>
      <c r="S37" s="199"/>
      <c r="T37" s="199">
        <v>0.25</v>
      </c>
      <c r="U37" s="199"/>
      <c r="V37" s="200"/>
      <c r="W37" s="199">
        <v>0.25</v>
      </c>
      <c r="X37" s="200"/>
      <c r="Y37" s="199"/>
      <c r="Z37" s="200">
        <v>0.25</v>
      </c>
      <c r="AA37" s="199"/>
      <c r="AB37" s="200"/>
      <c r="AC37" s="204">
        <v>0.25</v>
      </c>
      <c r="AD37" s="322"/>
      <c r="AE37" s="322"/>
      <c r="AF37" s="322"/>
      <c r="AG37" s="322"/>
      <c r="AH37" s="322"/>
      <c r="AI37" s="322"/>
      <c r="AJ37" s="322"/>
      <c r="AK37" s="322"/>
      <c r="AL37" s="322"/>
      <c r="AM37" s="322"/>
      <c r="AN37" s="322"/>
      <c r="AO37" s="322"/>
    </row>
    <row r="38" spans="1:41" ht="129.6" customHeight="1" thickBot="1">
      <c r="A38" s="298"/>
      <c r="B38" s="298"/>
      <c r="C38" s="298"/>
      <c r="D38" s="298"/>
      <c r="E38" s="298"/>
      <c r="F38" s="321"/>
      <c r="G38" s="298"/>
      <c r="H38" s="298"/>
      <c r="I38" s="298"/>
      <c r="J38" s="298"/>
      <c r="K38" s="298"/>
      <c r="L38" s="298"/>
      <c r="M38" s="300"/>
      <c r="N38" s="300"/>
      <c r="O38" s="195" t="s">
        <v>81</v>
      </c>
      <c r="P38" s="196">
        <f>Q38*P37</f>
        <v>0</v>
      </c>
      <c r="Q38" s="197">
        <f t="shared" si="0"/>
        <v>0</v>
      </c>
      <c r="R38" s="201"/>
      <c r="S38" s="202"/>
      <c r="T38" s="202"/>
      <c r="U38" s="202"/>
      <c r="V38" s="202"/>
      <c r="W38" s="202"/>
      <c r="X38" s="202"/>
      <c r="Y38" s="202"/>
      <c r="Z38" s="202"/>
      <c r="AA38" s="202"/>
      <c r="AB38" s="202"/>
      <c r="AC38" s="203"/>
      <c r="AD38" s="322"/>
      <c r="AE38" s="322"/>
      <c r="AF38" s="322"/>
      <c r="AG38" s="322"/>
      <c r="AH38" s="322"/>
      <c r="AI38" s="322"/>
      <c r="AJ38" s="322"/>
      <c r="AK38" s="322"/>
      <c r="AL38" s="322"/>
      <c r="AM38" s="322"/>
      <c r="AN38" s="322"/>
      <c r="AO38" s="322"/>
    </row>
    <row r="39" spans="1:41" ht="75" customHeight="1">
      <c r="A39" s="297">
        <v>15</v>
      </c>
      <c r="B39" s="297" t="s">
        <v>127</v>
      </c>
      <c r="C39" s="297" t="s">
        <v>128</v>
      </c>
      <c r="D39" s="297" t="s">
        <v>95</v>
      </c>
      <c r="E39" s="297" t="s">
        <v>129</v>
      </c>
      <c r="F39" s="320" t="s">
        <v>130</v>
      </c>
      <c r="G39" s="297" t="s">
        <v>131</v>
      </c>
      <c r="H39" s="297" t="s">
        <v>139</v>
      </c>
      <c r="I39" s="297" t="s">
        <v>140</v>
      </c>
      <c r="J39" s="297" t="s">
        <v>134</v>
      </c>
      <c r="K39" s="297" t="s">
        <v>78</v>
      </c>
      <c r="L39" s="297" t="s">
        <v>79</v>
      </c>
      <c r="M39" s="299">
        <v>44805</v>
      </c>
      <c r="N39" s="299">
        <v>44926</v>
      </c>
      <c r="O39" s="192" t="s">
        <v>80</v>
      </c>
      <c r="P39" s="193">
        <f>15%/28</f>
        <v>5.3571428571428572E-3</v>
      </c>
      <c r="Q39" s="194">
        <f t="shared" si="0"/>
        <v>1</v>
      </c>
      <c r="R39" s="198"/>
      <c r="S39" s="199"/>
      <c r="T39" s="199"/>
      <c r="U39" s="199"/>
      <c r="V39" s="200"/>
      <c r="W39" s="199"/>
      <c r="X39" s="200"/>
      <c r="Y39" s="199"/>
      <c r="Z39" s="200">
        <v>0.5</v>
      </c>
      <c r="AA39" s="199"/>
      <c r="AB39" s="200"/>
      <c r="AC39" s="204">
        <v>0.5</v>
      </c>
      <c r="AD39" s="322"/>
      <c r="AE39" s="322"/>
      <c r="AF39" s="322"/>
      <c r="AG39" s="322"/>
      <c r="AH39" s="322"/>
      <c r="AI39" s="322"/>
      <c r="AJ39" s="322"/>
      <c r="AK39" s="322"/>
      <c r="AL39" s="322"/>
      <c r="AM39" s="322"/>
      <c r="AN39" s="322"/>
      <c r="AO39" s="322"/>
    </row>
    <row r="40" spans="1:41" ht="75" customHeight="1" thickBot="1">
      <c r="A40" s="298"/>
      <c r="B40" s="298"/>
      <c r="C40" s="298"/>
      <c r="D40" s="298"/>
      <c r="E40" s="298"/>
      <c r="F40" s="321"/>
      <c r="G40" s="298"/>
      <c r="H40" s="298"/>
      <c r="I40" s="298"/>
      <c r="J40" s="298"/>
      <c r="K40" s="298"/>
      <c r="L40" s="298"/>
      <c r="M40" s="300"/>
      <c r="N40" s="300"/>
      <c r="O40" s="195" t="s">
        <v>81</v>
      </c>
      <c r="P40" s="196">
        <f>Q40*P39</f>
        <v>0</v>
      </c>
      <c r="Q40" s="197">
        <f t="shared" si="0"/>
        <v>0</v>
      </c>
      <c r="R40" s="201"/>
      <c r="S40" s="202"/>
      <c r="T40" s="202"/>
      <c r="U40" s="202"/>
      <c r="V40" s="202"/>
      <c r="W40" s="202"/>
      <c r="X40" s="202"/>
      <c r="Y40" s="202"/>
      <c r="Z40" s="202"/>
      <c r="AA40" s="202"/>
      <c r="AB40" s="202"/>
      <c r="AC40" s="203"/>
      <c r="AD40" s="322"/>
      <c r="AE40" s="322"/>
      <c r="AF40" s="322"/>
      <c r="AG40" s="322"/>
      <c r="AH40" s="322"/>
      <c r="AI40" s="322"/>
      <c r="AJ40" s="322"/>
      <c r="AK40" s="322"/>
      <c r="AL40" s="322"/>
      <c r="AM40" s="322"/>
      <c r="AN40" s="322"/>
      <c r="AO40" s="322"/>
    </row>
    <row r="41" spans="1:41" ht="75" customHeight="1">
      <c r="A41" s="297">
        <v>16</v>
      </c>
      <c r="B41" s="297" t="s">
        <v>70</v>
      </c>
      <c r="C41" s="297" t="s">
        <v>84</v>
      </c>
      <c r="D41" s="297" t="s">
        <v>85</v>
      </c>
      <c r="E41" s="297" t="s">
        <v>85</v>
      </c>
      <c r="F41" s="320" t="s">
        <v>130</v>
      </c>
      <c r="G41" s="297" t="s">
        <v>86</v>
      </c>
      <c r="H41" s="297" t="s">
        <v>141</v>
      </c>
      <c r="I41" s="297" t="s">
        <v>142</v>
      </c>
      <c r="J41" s="297" t="s">
        <v>143</v>
      </c>
      <c r="K41" s="297" t="s">
        <v>78</v>
      </c>
      <c r="L41" s="297" t="s">
        <v>79</v>
      </c>
      <c r="M41" s="299">
        <v>44593</v>
      </c>
      <c r="N41" s="299">
        <v>44926</v>
      </c>
      <c r="O41" s="192" t="s">
        <v>80</v>
      </c>
      <c r="P41" s="193">
        <f>15%/28</f>
        <v>5.3571428571428572E-3</v>
      </c>
      <c r="Q41" s="194">
        <f t="shared" si="0"/>
        <v>1</v>
      </c>
      <c r="R41" s="198"/>
      <c r="S41" s="199"/>
      <c r="T41" s="199">
        <v>0.25</v>
      </c>
      <c r="U41" s="199"/>
      <c r="V41" s="200"/>
      <c r="W41" s="199">
        <v>0.25</v>
      </c>
      <c r="X41" s="200"/>
      <c r="Y41" s="199"/>
      <c r="Z41" s="200">
        <v>0.25</v>
      </c>
      <c r="AA41" s="199"/>
      <c r="AB41" s="200"/>
      <c r="AC41" s="204">
        <v>0.25</v>
      </c>
      <c r="AD41" s="322"/>
      <c r="AE41" s="322"/>
      <c r="AF41" s="322"/>
      <c r="AG41" s="322"/>
      <c r="AH41" s="322"/>
      <c r="AI41" s="322"/>
      <c r="AJ41" s="322"/>
      <c r="AK41" s="322"/>
      <c r="AL41" s="322"/>
      <c r="AM41" s="322"/>
      <c r="AN41" s="322"/>
      <c r="AO41" s="322"/>
    </row>
    <row r="42" spans="1:41" ht="75" customHeight="1" thickBot="1">
      <c r="A42" s="298"/>
      <c r="B42" s="298"/>
      <c r="C42" s="298"/>
      <c r="D42" s="298"/>
      <c r="E42" s="298"/>
      <c r="F42" s="321"/>
      <c r="G42" s="298"/>
      <c r="H42" s="298"/>
      <c r="I42" s="298"/>
      <c r="J42" s="298"/>
      <c r="K42" s="298"/>
      <c r="L42" s="298"/>
      <c r="M42" s="300"/>
      <c r="N42" s="300"/>
      <c r="O42" s="195" t="s">
        <v>81</v>
      </c>
      <c r="P42" s="196">
        <f>Q42*P41</f>
        <v>0</v>
      </c>
      <c r="Q42" s="197">
        <f t="shared" si="0"/>
        <v>0</v>
      </c>
      <c r="R42" s="201"/>
      <c r="S42" s="202"/>
      <c r="T42" s="202"/>
      <c r="U42" s="202"/>
      <c r="V42" s="202"/>
      <c r="W42" s="202"/>
      <c r="X42" s="202"/>
      <c r="Y42" s="202"/>
      <c r="Z42" s="202"/>
      <c r="AA42" s="202"/>
      <c r="AB42" s="202"/>
      <c r="AC42" s="203"/>
      <c r="AD42" s="322"/>
      <c r="AE42" s="322"/>
      <c r="AF42" s="322"/>
      <c r="AG42" s="322"/>
      <c r="AH42" s="322"/>
      <c r="AI42" s="322"/>
      <c r="AJ42" s="322"/>
      <c r="AK42" s="322"/>
      <c r="AL42" s="322"/>
      <c r="AM42" s="322"/>
      <c r="AN42" s="322"/>
      <c r="AO42" s="322"/>
    </row>
    <row r="43" spans="1:41" ht="182.1" customHeight="1">
      <c r="A43" s="297">
        <v>17</v>
      </c>
      <c r="B43" s="297" t="s">
        <v>70</v>
      </c>
      <c r="C43" s="297" t="s">
        <v>84</v>
      </c>
      <c r="D43" s="297" t="s">
        <v>85</v>
      </c>
      <c r="E43" s="297" t="s">
        <v>85</v>
      </c>
      <c r="F43" s="320" t="s">
        <v>130</v>
      </c>
      <c r="G43" s="297" t="s">
        <v>86</v>
      </c>
      <c r="H43" s="297" t="s">
        <v>144</v>
      </c>
      <c r="I43" s="297" t="s">
        <v>145</v>
      </c>
      <c r="J43" s="297" t="s">
        <v>146</v>
      </c>
      <c r="K43" s="297" t="s">
        <v>78</v>
      </c>
      <c r="L43" s="297" t="s">
        <v>79</v>
      </c>
      <c r="M43" s="299">
        <v>44593</v>
      </c>
      <c r="N43" s="299">
        <v>44926</v>
      </c>
      <c r="O43" s="192" t="s">
        <v>80</v>
      </c>
      <c r="P43" s="193">
        <f>15%/28</f>
        <v>5.3571428571428572E-3</v>
      </c>
      <c r="Q43" s="194">
        <f t="shared" ref="Q43:Q74" si="1">SUM(R43:AC43)</f>
        <v>1</v>
      </c>
      <c r="R43" s="198"/>
      <c r="S43" s="199"/>
      <c r="T43" s="199">
        <v>0.25</v>
      </c>
      <c r="U43" s="199"/>
      <c r="V43" s="200"/>
      <c r="W43" s="199">
        <v>0.25</v>
      </c>
      <c r="X43" s="200"/>
      <c r="Y43" s="199"/>
      <c r="Z43" s="200">
        <v>0.25</v>
      </c>
      <c r="AA43" s="199"/>
      <c r="AB43" s="200"/>
      <c r="AC43" s="204">
        <v>0.25</v>
      </c>
      <c r="AD43" s="322"/>
      <c r="AE43" s="322"/>
      <c r="AF43" s="322"/>
      <c r="AG43" s="322"/>
      <c r="AH43" s="322"/>
      <c r="AI43" s="322"/>
      <c r="AJ43" s="322"/>
      <c r="AK43" s="322"/>
      <c r="AL43" s="322"/>
      <c r="AM43" s="322"/>
      <c r="AN43" s="322"/>
      <c r="AO43" s="322"/>
    </row>
    <row r="44" spans="1:41" ht="182.1" customHeight="1" thickBot="1">
      <c r="A44" s="298"/>
      <c r="B44" s="298"/>
      <c r="C44" s="298"/>
      <c r="D44" s="298"/>
      <c r="E44" s="298"/>
      <c r="F44" s="321"/>
      <c r="G44" s="298"/>
      <c r="H44" s="298"/>
      <c r="I44" s="298"/>
      <c r="J44" s="298"/>
      <c r="K44" s="298"/>
      <c r="L44" s="298"/>
      <c r="M44" s="300"/>
      <c r="N44" s="300"/>
      <c r="O44" s="195" t="s">
        <v>81</v>
      </c>
      <c r="P44" s="196">
        <f>Q44*P43</f>
        <v>0</v>
      </c>
      <c r="Q44" s="197">
        <f t="shared" si="1"/>
        <v>0</v>
      </c>
      <c r="R44" s="201"/>
      <c r="S44" s="202"/>
      <c r="T44" s="202"/>
      <c r="U44" s="202"/>
      <c r="V44" s="202"/>
      <c r="W44" s="202"/>
      <c r="X44" s="202"/>
      <c r="Y44" s="202"/>
      <c r="Z44" s="202"/>
      <c r="AA44" s="202"/>
      <c r="AB44" s="202"/>
      <c r="AC44" s="203"/>
      <c r="AD44" s="322"/>
      <c r="AE44" s="322"/>
      <c r="AF44" s="322"/>
      <c r="AG44" s="322"/>
      <c r="AH44" s="322"/>
      <c r="AI44" s="322"/>
      <c r="AJ44" s="322"/>
      <c r="AK44" s="322"/>
      <c r="AL44" s="322"/>
      <c r="AM44" s="322"/>
      <c r="AN44" s="322"/>
      <c r="AO44" s="322"/>
    </row>
    <row r="45" spans="1:41" ht="182.1" customHeight="1">
      <c r="A45" s="297">
        <v>18</v>
      </c>
      <c r="B45" s="297" t="s">
        <v>70</v>
      </c>
      <c r="C45" s="297" t="s">
        <v>84</v>
      </c>
      <c r="D45" s="297" t="s">
        <v>85</v>
      </c>
      <c r="E45" s="297" t="s">
        <v>85</v>
      </c>
      <c r="F45" s="320" t="s">
        <v>130</v>
      </c>
      <c r="G45" s="297" t="s">
        <v>86</v>
      </c>
      <c r="H45" s="297" t="s">
        <v>147</v>
      </c>
      <c r="I45" s="297" t="s">
        <v>148</v>
      </c>
      <c r="J45" s="297" t="s">
        <v>149</v>
      </c>
      <c r="K45" s="297" t="s">
        <v>78</v>
      </c>
      <c r="L45" s="297" t="s">
        <v>79</v>
      </c>
      <c r="M45" s="299">
        <v>44593</v>
      </c>
      <c r="N45" s="299">
        <v>44926</v>
      </c>
      <c r="O45" s="192" t="s">
        <v>80</v>
      </c>
      <c r="P45" s="193">
        <f>15%/28</f>
        <v>5.3571428571428572E-3</v>
      </c>
      <c r="Q45" s="194">
        <f t="shared" si="1"/>
        <v>1</v>
      </c>
      <c r="R45" s="198"/>
      <c r="S45" s="199"/>
      <c r="T45" s="199">
        <v>0.25</v>
      </c>
      <c r="U45" s="199"/>
      <c r="V45" s="200"/>
      <c r="W45" s="199">
        <v>0.25</v>
      </c>
      <c r="X45" s="200"/>
      <c r="Y45" s="199"/>
      <c r="Z45" s="200">
        <v>0.25</v>
      </c>
      <c r="AA45" s="199"/>
      <c r="AB45" s="200"/>
      <c r="AC45" s="204">
        <v>0.25</v>
      </c>
      <c r="AD45" s="322"/>
      <c r="AE45" s="322"/>
      <c r="AF45" s="322"/>
      <c r="AG45" s="322"/>
      <c r="AH45" s="322"/>
      <c r="AI45" s="322"/>
      <c r="AJ45" s="322"/>
      <c r="AK45" s="322"/>
      <c r="AL45" s="322"/>
      <c r="AM45" s="322"/>
      <c r="AN45" s="322"/>
      <c r="AO45" s="322"/>
    </row>
    <row r="46" spans="1:41" ht="182.1" customHeight="1" thickBot="1">
      <c r="A46" s="298"/>
      <c r="B46" s="298"/>
      <c r="C46" s="298"/>
      <c r="D46" s="298"/>
      <c r="E46" s="298"/>
      <c r="F46" s="321"/>
      <c r="G46" s="298"/>
      <c r="H46" s="298"/>
      <c r="I46" s="298"/>
      <c r="J46" s="298"/>
      <c r="K46" s="298"/>
      <c r="L46" s="298"/>
      <c r="M46" s="300"/>
      <c r="N46" s="300"/>
      <c r="O46" s="195" t="s">
        <v>81</v>
      </c>
      <c r="P46" s="196">
        <f>Q46*P45</f>
        <v>0</v>
      </c>
      <c r="Q46" s="197">
        <f t="shared" si="1"/>
        <v>0</v>
      </c>
      <c r="R46" s="201"/>
      <c r="S46" s="202"/>
      <c r="T46" s="202"/>
      <c r="U46" s="202"/>
      <c r="V46" s="202"/>
      <c r="W46" s="202"/>
      <c r="X46" s="202"/>
      <c r="Y46" s="202"/>
      <c r="Z46" s="202"/>
      <c r="AA46" s="202"/>
      <c r="AB46" s="202"/>
      <c r="AC46" s="203"/>
      <c r="AD46" s="322"/>
      <c r="AE46" s="322"/>
      <c r="AF46" s="322"/>
      <c r="AG46" s="322"/>
      <c r="AH46" s="322"/>
      <c r="AI46" s="322"/>
      <c r="AJ46" s="322"/>
      <c r="AK46" s="322"/>
      <c r="AL46" s="322"/>
      <c r="AM46" s="322"/>
      <c r="AN46" s="322"/>
      <c r="AO46" s="322"/>
    </row>
    <row r="47" spans="1:41" ht="168" customHeight="1">
      <c r="A47" s="297">
        <v>19</v>
      </c>
      <c r="B47" s="297" t="s">
        <v>93</v>
      </c>
      <c r="C47" s="297" t="s">
        <v>94</v>
      </c>
      <c r="D47" s="297" t="s">
        <v>103</v>
      </c>
      <c r="E47" s="297" t="s">
        <v>150</v>
      </c>
      <c r="F47" s="320" t="s">
        <v>130</v>
      </c>
      <c r="G47" s="297" t="s">
        <v>151</v>
      </c>
      <c r="H47" s="297" t="s">
        <v>152</v>
      </c>
      <c r="I47" s="297" t="s">
        <v>153</v>
      </c>
      <c r="J47" s="297" t="s">
        <v>154</v>
      </c>
      <c r="K47" s="297" t="s">
        <v>78</v>
      </c>
      <c r="L47" s="297" t="s">
        <v>79</v>
      </c>
      <c r="M47" s="299">
        <v>44805</v>
      </c>
      <c r="N47" s="299">
        <v>44926</v>
      </c>
      <c r="O47" s="192" t="s">
        <v>80</v>
      </c>
      <c r="P47" s="193">
        <f>15%/28</f>
        <v>5.3571428571428572E-3</v>
      </c>
      <c r="Q47" s="194">
        <f t="shared" si="1"/>
        <v>1</v>
      </c>
      <c r="R47" s="198"/>
      <c r="S47" s="199"/>
      <c r="T47" s="199"/>
      <c r="U47" s="199"/>
      <c r="V47" s="200"/>
      <c r="W47" s="199"/>
      <c r="X47" s="200"/>
      <c r="Y47" s="199"/>
      <c r="Z47" s="200">
        <v>0.5</v>
      </c>
      <c r="AA47" s="199"/>
      <c r="AB47" s="200"/>
      <c r="AC47" s="204">
        <v>0.5</v>
      </c>
      <c r="AD47" s="322"/>
      <c r="AE47" s="322"/>
      <c r="AF47" s="322"/>
      <c r="AG47" s="322"/>
      <c r="AH47" s="322"/>
      <c r="AI47" s="322"/>
      <c r="AJ47" s="322"/>
      <c r="AK47" s="322"/>
      <c r="AL47" s="322"/>
      <c r="AM47" s="322"/>
      <c r="AN47" s="322"/>
      <c r="AO47" s="322"/>
    </row>
    <row r="48" spans="1:41" ht="168" customHeight="1" thickBot="1">
      <c r="A48" s="298"/>
      <c r="B48" s="298"/>
      <c r="C48" s="298"/>
      <c r="D48" s="298"/>
      <c r="E48" s="298"/>
      <c r="F48" s="321"/>
      <c r="G48" s="298"/>
      <c r="H48" s="298"/>
      <c r="I48" s="298"/>
      <c r="J48" s="298"/>
      <c r="K48" s="298"/>
      <c r="L48" s="298"/>
      <c r="M48" s="300"/>
      <c r="N48" s="300"/>
      <c r="O48" s="195" t="s">
        <v>81</v>
      </c>
      <c r="P48" s="196">
        <f>Q48*P47</f>
        <v>0</v>
      </c>
      <c r="Q48" s="197">
        <f t="shared" si="1"/>
        <v>0</v>
      </c>
      <c r="R48" s="201"/>
      <c r="S48" s="202"/>
      <c r="T48" s="202"/>
      <c r="U48" s="202"/>
      <c r="V48" s="202"/>
      <c r="W48" s="202"/>
      <c r="X48" s="202"/>
      <c r="Y48" s="202"/>
      <c r="Z48" s="202"/>
      <c r="AA48" s="202"/>
      <c r="AB48" s="202"/>
      <c r="AC48" s="203"/>
      <c r="AD48" s="322"/>
      <c r="AE48" s="322"/>
      <c r="AF48" s="322"/>
      <c r="AG48" s="322"/>
      <c r="AH48" s="322"/>
      <c r="AI48" s="322"/>
      <c r="AJ48" s="322"/>
      <c r="AK48" s="322"/>
      <c r="AL48" s="322"/>
      <c r="AM48" s="322"/>
      <c r="AN48" s="322"/>
      <c r="AO48" s="322"/>
    </row>
    <row r="49" spans="1:41" ht="182.1" customHeight="1">
      <c r="A49" s="297">
        <v>20</v>
      </c>
      <c r="B49" s="297" t="s">
        <v>93</v>
      </c>
      <c r="C49" s="297" t="s">
        <v>94</v>
      </c>
      <c r="D49" s="297" t="s">
        <v>103</v>
      </c>
      <c r="E49" s="297" t="s">
        <v>85</v>
      </c>
      <c r="F49" s="320" t="s">
        <v>130</v>
      </c>
      <c r="G49" s="297" t="s">
        <v>86</v>
      </c>
      <c r="H49" s="297" t="s">
        <v>155</v>
      </c>
      <c r="I49" s="297" t="s">
        <v>156</v>
      </c>
      <c r="J49" s="297" t="s">
        <v>157</v>
      </c>
      <c r="K49" s="297" t="s">
        <v>158</v>
      </c>
      <c r="L49" s="297" t="s">
        <v>79</v>
      </c>
      <c r="M49" s="299">
        <v>44593</v>
      </c>
      <c r="N49" s="299">
        <v>44926</v>
      </c>
      <c r="O49" s="192" t="s">
        <v>80</v>
      </c>
      <c r="P49" s="193">
        <f>15%/28</f>
        <v>5.3571428571428572E-3</v>
      </c>
      <c r="Q49" s="194">
        <f t="shared" si="1"/>
        <v>1</v>
      </c>
      <c r="R49" s="198"/>
      <c r="S49" s="199"/>
      <c r="T49" s="199">
        <v>0.25</v>
      </c>
      <c r="U49" s="199"/>
      <c r="V49" s="200"/>
      <c r="W49" s="199">
        <v>0.25</v>
      </c>
      <c r="X49" s="200"/>
      <c r="Y49" s="199"/>
      <c r="Z49" s="200">
        <v>0.25</v>
      </c>
      <c r="AA49" s="199"/>
      <c r="AB49" s="200"/>
      <c r="AC49" s="204">
        <v>0.25</v>
      </c>
      <c r="AD49" s="322"/>
      <c r="AE49" s="322"/>
      <c r="AF49" s="322"/>
      <c r="AG49" s="322"/>
      <c r="AH49" s="322"/>
      <c r="AI49" s="322"/>
      <c r="AJ49" s="322"/>
      <c r="AK49" s="322"/>
      <c r="AL49" s="322"/>
      <c r="AM49" s="322"/>
      <c r="AN49" s="322"/>
      <c r="AO49" s="322"/>
    </row>
    <row r="50" spans="1:41" ht="182.1" customHeight="1" thickBot="1">
      <c r="A50" s="298"/>
      <c r="B50" s="298"/>
      <c r="C50" s="298"/>
      <c r="D50" s="298"/>
      <c r="E50" s="298"/>
      <c r="F50" s="321"/>
      <c r="G50" s="298"/>
      <c r="H50" s="298"/>
      <c r="I50" s="298"/>
      <c r="J50" s="298"/>
      <c r="K50" s="298"/>
      <c r="L50" s="298"/>
      <c r="M50" s="300"/>
      <c r="N50" s="300"/>
      <c r="O50" s="195" t="s">
        <v>81</v>
      </c>
      <c r="P50" s="196">
        <f>Q50*P49</f>
        <v>0</v>
      </c>
      <c r="Q50" s="197">
        <f t="shared" si="1"/>
        <v>0</v>
      </c>
      <c r="R50" s="201"/>
      <c r="S50" s="202"/>
      <c r="T50" s="202"/>
      <c r="U50" s="202"/>
      <c r="V50" s="202"/>
      <c r="W50" s="202"/>
      <c r="X50" s="202"/>
      <c r="Y50" s="202"/>
      <c r="Z50" s="202"/>
      <c r="AA50" s="202"/>
      <c r="AB50" s="202"/>
      <c r="AC50" s="203"/>
      <c r="AD50" s="322"/>
      <c r="AE50" s="322"/>
      <c r="AF50" s="322"/>
      <c r="AG50" s="322"/>
      <c r="AH50" s="322"/>
      <c r="AI50" s="322"/>
      <c r="AJ50" s="322"/>
      <c r="AK50" s="322"/>
      <c r="AL50" s="322"/>
      <c r="AM50" s="322"/>
      <c r="AN50" s="322"/>
      <c r="AO50" s="322"/>
    </row>
    <row r="51" spans="1:41" ht="182.1" customHeight="1">
      <c r="A51" s="297">
        <v>21</v>
      </c>
      <c r="B51" s="297" t="s">
        <v>93</v>
      </c>
      <c r="C51" s="297" t="s">
        <v>94</v>
      </c>
      <c r="D51" s="297" t="s">
        <v>103</v>
      </c>
      <c r="E51" s="297" t="s">
        <v>159</v>
      </c>
      <c r="F51" s="320" t="s">
        <v>130</v>
      </c>
      <c r="G51" s="297" t="s">
        <v>86</v>
      </c>
      <c r="H51" s="297" t="s">
        <v>160</v>
      </c>
      <c r="I51" s="297" t="s">
        <v>161</v>
      </c>
      <c r="J51" s="297" t="s">
        <v>149</v>
      </c>
      <c r="K51" s="297" t="s">
        <v>78</v>
      </c>
      <c r="L51" s="297" t="s">
        <v>79</v>
      </c>
      <c r="M51" s="299">
        <v>44593</v>
      </c>
      <c r="N51" s="299">
        <v>44926</v>
      </c>
      <c r="O51" s="192" t="s">
        <v>80</v>
      </c>
      <c r="P51" s="193">
        <f>15%/28</f>
        <v>5.3571428571428572E-3</v>
      </c>
      <c r="Q51" s="194">
        <f t="shared" si="1"/>
        <v>1</v>
      </c>
      <c r="R51" s="198"/>
      <c r="S51" s="199"/>
      <c r="T51" s="199">
        <v>0.25</v>
      </c>
      <c r="U51" s="199"/>
      <c r="V51" s="200"/>
      <c r="W51" s="199">
        <v>0.25</v>
      </c>
      <c r="X51" s="200"/>
      <c r="Y51" s="199"/>
      <c r="Z51" s="200">
        <v>0.25</v>
      </c>
      <c r="AA51" s="199"/>
      <c r="AB51" s="200"/>
      <c r="AC51" s="204">
        <v>0.25</v>
      </c>
      <c r="AD51" s="322"/>
      <c r="AE51" s="322"/>
      <c r="AF51" s="322"/>
      <c r="AG51" s="322"/>
      <c r="AH51" s="322"/>
      <c r="AI51" s="322"/>
      <c r="AJ51" s="322"/>
      <c r="AK51" s="322"/>
      <c r="AL51" s="322"/>
      <c r="AM51" s="322"/>
      <c r="AN51" s="322"/>
      <c r="AO51" s="322"/>
    </row>
    <row r="52" spans="1:41" ht="182.1" customHeight="1" thickBot="1">
      <c r="A52" s="298"/>
      <c r="B52" s="298"/>
      <c r="C52" s="298"/>
      <c r="D52" s="298"/>
      <c r="E52" s="298"/>
      <c r="F52" s="321"/>
      <c r="G52" s="298"/>
      <c r="H52" s="298"/>
      <c r="I52" s="298"/>
      <c r="J52" s="298"/>
      <c r="K52" s="298"/>
      <c r="L52" s="298"/>
      <c r="M52" s="300"/>
      <c r="N52" s="300"/>
      <c r="O52" s="195" t="s">
        <v>81</v>
      </c>
      <c r="P52" s="196">
        <f>Q52*P51</f>
        <v>0</v>
      </c>
      <c r="Q52" s="197">
        <f t="shared" si="1"/>
        <v>0</v>
      </c>
      <c r="R52" s="201"/>
      <c r="S52" s="202"/>
      <c r="T52" s="202"/>
      <c r="U52" s="202"/>
      <c r="V52" s="202"/>
      <c r="W52" s="202"/>
      <c r="X52" s="202"/>
      <c r="Y52" s="202"/>
      <c r="Z52" s="202"/>
      <c r="AA52" s="202"/>
      <c r="AB52" s="202"/>
      <c r="AC52" s="203"/>
      <c r="AD52" s="322"/>
      <c r="AE52" s="322"/>
      <c r="AF52" s="322"/>
      <c r="AG52" s="322"/>
      <c r="AH52" s="322"/>
      <c r="AI52" s="322"/>
      <c r="AJ52" s="322"/>
      <c r="AK52" s="322"/>
      <c r="AL52" s="322"/>
      <c r="AM52" s="322"/>
      <c r="AN52" s="322"/>
      <c r="AO52" s="322"/>
    </row>
    <row r="53" spans="1:41" ht="182.1" customHeight="1">
      <c r="A53" s="297">
        <v>22</v>
      </c>
      <c r="B53" s="297" t="s">
        <v>127</v>
      </c>
      <c r="C53" s="297" t="s">
        <v>162</v>
      </c>
      <c r="D53" s="297" t="s">
        <v>103</v>
      </c>
      <c r="E53" s="297" t="s">
        <v>159</v>
      </c>
      <c r="F53" s="320" t="s">
        <v>130</v>
      </c>
      <c r="G53" s="297" t="s">
        <v>163</v>
      </c>
      <c r="H53" s="297" t="s">
        <v>164</v>
      </c>
      <c r="I53" s="297" t="s">
        <v>165</v>
      </c>
      <c r="J53" s="297" t="s">
        <v>166</v>
      </c>
      <c r="K53" s="297" t="s">
        <v>78</v>
      </c>
      <c r="L53" s="297" t="s">
        <v>79</v>
      </c>
      <c r="M53" s="299">
        <v>44562</v>
      </c>
      <c r="N53" s="299">
        <v>44926</v>
      </c>
      <c r="O53" s="192" t="s">
        <v>80</v>
      </c>
      <c r="P53" s="193">
        <f>15%/28</f>
        <v>5.3571428571428572E-3</v>
      </c>
      <c r="Q53" s="194">
        <f t="shared" si="1"/>
        <v>1</v>
      </c>
      <c r="R53" s="198"/>
      <c r="S53" s="199"/>
      <c r="T53" s="199">
        <v>0.25</v>
      </c>
      <c r="U53" s="199"/>
      <c r="V53" s="200"/>
      <c r="W53" s="199">
        <v>0.25</v>
      </c>
      <c r="X53" s="200"/>
      <c r="Y53" s="199"/>
      <c r="Z53" s="200">
        <v>0.25</v>
      </c>
      <c r="AA53" s="199"/>
      <c r="AB53" s="200"/>
      <c r="AC53" s="204">
        <v>0.25</v>
      </c>
      <c r="AD53" s="322"/>
      <c r="AE53" s="322"/>
      <c r="AF53" s="322"/>
      <c r="AG53" s="322"/>
      <c r="AH53" s="322"/>
      <c r="AI53" s="322"/>
      <c r="AJ53" s="322"/>
      <c r="AK53" s="322"/>
      <c r="AL53" s="322"/>
      <c r="AM53" s="322"/>
      <c r="AN53" s="322"/>
      <c r="AO53" s="322"/>
    </row>
    <row r="54" spans="1:41" ht="182.1" customHeight="1" thickBot="1">
      <c r="A54" s="298"/>
      <c r="B54" s="298"/>
      <c r="C54" s="298"/>
      <c r="D54" s="298"/>
      <c r="E54" s="298"/>
      <c r="F54" s="321"/>
      <c r="G54" s="298"/>
      <c r="H54" s="298"/>
      <c r="I54" s="298"/>
      <c r="J54" s="298"/>
      <c r="K54" s="298"/>
      <c r="L54" s="298"/>
      <c r="M54" s="300"/>
      <c r="N54" s="300"/>
      <c r="O54" s="195" t="s">
        <v>81</v>
      </c>
      <c r="P54" s="196">
        <f>Q54*P53</f>
        <v>0</v>
      </c>
      <c r="Q54" s="197">
        <f t="shared" si="1"/>
        <v>0</v>
      </c>
      <c r="R54" s="201"/>
      <c r="S54" s="202"/>
      <c r="T54" s="202"/>
      <c r="U54" s="202"/>
      <c r="V54" s="202"/>
      <c r="W54" s="202"/>
      <c r="X54" s="202"/>
      <c r="Y54" s="202"/>
      <c r="Z54" s="202"/>
      <c r="AA54" s="202"/>
      <c r="AB54" s="202"/>
      <c r="AC54" s="203"/>
      <c r="AD54" s="322"/>
      <c r="AE54" s="322"/>
      <c r="AF54" s="322"/>
      <c r="AG54" s="322"/>
      <c r="AH54" s="322"/>
      <c r="AI54" s="322"/>
      <c r="AJ54" s="322"/>
      <c r="AK54" s="322"/>
      <c r="AL54" s="322"/>
      <c r="AM54" s="322"/>
      <c r="AN54" s="322"/>
      <c r="AO54" s="322"/>
    </row>
    <row r="55" spans="1:41" ht="182.1" customHeight="1">
      <c r="A55" s="297">
        <v>23</v>
      </c>
      <c r="B55" s="297" t="s">
        <v>127</v>
      </c>
      <c r="C55" s="297" t="s">
        <v>162</v>
      </c>
      <c r="D55" s="297" t="s">
        <v>103</v>
      </c>
      <c r="E55" s="297" t="s">
        <v>159</v>
      </c>
      <c r="F55" s="320" t="s">
        <v>130</v>
      </c>
      <c r="G55" s="297" t="s">
        <v>167</v>
      </c>
      <c r="H55" s="297" t="s">
        <v>168</v>
      </c>
      <c r="I55" s="297" t="s">
        <v>169</v>
      </c>
      <c r="J55" s="297" t="s">
        <v>170</v>
      </c>
      <c r="K55" s="297" t="s">
        <v>78</v>
      </c>
      <c r="L55" s="297" t="s">
        <v>79</v>
      </c>
      <c r="M55" s="299">
        <v>44593</v>
      </c>
      <c r="N55" s="299">
        <v>44926</v>
      </c>
      <c r="O55" s="192" t="s">
        <v>80</v>
      </c>
      <c r="P55" s="193">
        <f>15%/28</f>
        <v>5.3571428571428572E-3</v>
      </c>
      <c r="Q55" s="194">
        <f t="shared" si="1"/>
        <v>1</v>
      </c>
      <c r="R55" s="198"/>
      <c r="S55" s="199"/>
      <c r="T55" s="199">
        <v>0.25</v>
      </c>
      <c r="U55" s="199"/>
      <c r="V55" s="200"/>
      <c r="W55" s="199">
        <v>0.25</v>
      </c>
      <c r="X55" s="200"/>
      <c r="Y55" s="199"/>
      <c r="Z55" s="200">
        <v>0.25</v>
      </c>
      <c r="AA55" s="199"/>
      <c r="AB55" s="200"/>
      <c r="AC55" s="204">
        <v>0.25</v>
      </c>
      <c r="AD55" s="322"/>
      <c r="AE55" s="322"/>
      <c r="AF55" s="322"/>
      <c r="AG55" s="322"/>
      <c r="AH55" s="322"/>
      <c r="AI55" s="322"/>
      <c r="AJ55" s="322"/>
      <c r="AK55" s="322"/>
      <c r="AL55" s="322"/>
      <c r="AM55" s="322"/>
      <c r="AN55" s="322"/>
      <c r="AO55" s="322"/>
    </row>
    <row r="56" spans="1:41" ht="182.1" customHeight="1" thickBot="1">
      <c r="A56" s="298"/>
      <c r="B56" s="298"/>
      <c r="C56" s="298"/>
      <c r="D56" s="298"/>
      <c r="E56" s="298"/>
      <c r="F56" s="321"/>
      <c r="G56" s="298"/>
      <c r="H56" s="298"/>
      <c r="I56" s="298"/>
      <c r="J56" s="298"/>
      <c r="K56" s="298"/>
      <c r="L56" s="298"/>
      <c r="M56" s="300"/>
      <c r="N56" s="300"/>
      <c r="O56" s="195" t="s">
        <v>81</v>
      </c>
      <c r="P56" s="196">
        <f>Q56*P55</f>
        <v>0</v>
      </c>
      <c r="Q56" s="197">
        <f t="shared" si="1"/>
        <v>0</v>
      </c>
      <c r="R56" s="201"/>
      <c r="S56" s="202"/>
      <c r="T56" s="202"/>
      <c r="U56" s="202"/>
      <c r="V56" s="202"/>
      <c r="W56" s="202"/>
      <c r="X56" s="202"/>
      <c r="Y56" s="202"/>
      <c r="Z56" s="202"/>
      <c r="AA56" s="202"/>
      <c r="AB56" s="202"/>
      <c r="AC56" s="203"/>
      <c r="AD56" s="322"/>
      <c r="AE56" s="322"/>
      <c r="AF56" s="322"/>
      <c r="AG56" s="322"/>
      <c r="AH56" s="322"/>
      <c r="AI56" s="322"/>
      <c r="AJ56" s="322"/>
      <c r="AK56" s="322"/>
      <c r="AL56" s="322"/>
      <c r="AM56" s="322"/>
      <c r="AN56" s="322"/>
      <c r="AO56" s="322"/>
    </row>
    <row r="57" spans="1:41" ht="182.1" customHeight="1">
      <c r="A57" s="297">
        <v>24</v>
      </c>
      <c r="B57" s="297" t="s">
        <v>127</v>
      </c>
      <c r="C57" s="297" t="s">
        <v>162</v>
      </c>
      <c r="D57" s="297" t="s">
        <v>103</v>
      </c>
      <c r="E57" s="297" t="s">
        <v>159</v>
      </c>
      <c r="F57" s="320" t="s">
        <v>130</v>
      </c>
      <c r="G57" s="297" t="s">
        <v>171</v>
      </c>
      <c r="H57" s="297" t="s">
        <v>172</v>
      </c>
      <c r="I57" s="297" t="s">
        <v>173</v>
      </c>
      <c r="J57" s="297" t="s">
        <v>174</v>
      </c>
      <c r="K57" s="297" t="s">
        <v>78</v>
      </c>
      <c r="L57" s="297" t="s">
        <v>79</v>
      </c>
      <c r="M57" s="299">
        <v>44562</v>
      </c>
      <c r="N57" s="299">
        <v>44926</v>
      </c>
      <c r="O57" s="192" t="s">
        <v>80</v>
      </c>
      <c r="P57" s="193">
        <f>15%/28</f>
        <v>5.3571428571428572E-3</v>
      </c>
      <c r="Q57" s="194">
        <f t="shared" si="1"/>
        <v>1</v>
      </c>
      <c r="R57" s="198"/>
      <c r="S57" s="199"/>
      <c r="T57" s="199">
        <v>0.25</v>
      </c>
      <c r="U57" s="199"/>
      <c r="V57" s="200"/>
      <c r="W57" s="199">
        <v>0.25</v>
      </c>
      <c r="X57" s="200"/>
      <c r="Y57" s="199"/>
      <c r="Z57" s="200">
        <v>0.25</v>
      </c>
      <c r="AA57" s="199"/>
      <c r="AB57" s="200"/>
      <c r="AC57" s="204">
        <v>0.25</v>
      </c>
      <c r="AD57" s="322"/>
      <c r="AE57" s="322"/>
      <c r="AF57" s="322"/>
      <c r="AG57" s="322"/>
      <c r="AH57" s="322"/>
      <c r="AI57" s="322"/>
      <c r="AJ57" s="322"/>
      <c r="AK57" s="322"/>
      <c r="AL57" s="322"/>
      <c r="AM57" s="322"/>
      <c r="AN57" s="322"/>
      <c r="AO57" s="322"/>
    </row>
    <row r="58" spans="1:41" ht="182.1" customHeight="1" thickBot="1">
      <c r="A58" s="298"/>
      <c r="B58" s="298"/>
      <c r="C58" s="298"/>
      <c r="D58" s="298"/>
      <c r="E58" s="298"/>
      <c r="F58" s="321"/>
      <c r="G58" s="298"/>
      <c r="H58" s="298"/>
      <c r="I58" s="298"/>
      <c r="J58" s="298"/>
      <c r="K58" s="298"/>
      <c r="L58" s="298"/>
      <c r="M58" s="300"/>
      <c r="N58" s="300"/>
      <c r="O58" s="195" t="s">
        <v>81</v>
      </c>
      <c r="P58" s="196">
        <f>Q58*P57</f>
        <v>0</v>
      </c>
      <c r="Q58" s="197">
        <f t="shared" si="1"/>
        <v>0</v>
      </c>
      <c r="R58" s="201"/>
      <c r="S58" s="202"/>
      <c r="T58" s="202"/>
      <c r="U58" s="202"/>
      <c r="V58" s="202"/>
      <c r="W58" s="202"/>
      <c r="X58" s="202"/>
      <c r="Y58" s="202"/>
      <c r="Z58" s="202"/>
      <c r="AA58" s="202"/>
      <c r="AB58" s="202"/>
      <c r="AC58" s="203"/>
      <c r="AD58" s="322"/>
      <c r="AE58" s="322"/>
      <c r="AF58" s="322"/>
      <c r="AG58" s="322"/>
      <c r="AH58" s="322"/>
      <c r="AI58" s="322"/>
      <c r="AJ58" s="322"/>
      <c r="AK58" s="322"/>
      <c r="AL58" s="322"/>
      <c r="AM58" s="322"/>
      <c r="AN58" s="322"/>
      <c r="AO58" s="322"/>
    </row>
    <row r="59" spans="1:41" ht="182.1" customHeight="1">
      <c r="A59" s="297">
        <v>25</v>
      </c>
      <c r="B59" s="297" t="s">
        <v>101</v>
      </c>
      <c r="C59" s="297" t="s">
        <v>102</v>
      </c>
      <c r="D59" s="297" t="s">
        <v>175</v>
      </c>
      <c r="E59" s="297" t="s">
        <v>176</v>
      </c>
      <c r="F59" s="320" t="s">
        <v>130</v>
      </c>
      <c r="G59" s="297" t="s">
        <v>177</v>
      </c>
      <c r="H59" s="297" t="s">
        <v>178</v>
      </c>
      <c r="I59" s="297" t="s">
        <v>179</v>
      </c>
      <c r="J59" s="297" t="s">
        <v>180</v>
      </c>
      <c r="K59" s="297" t="s">
        <v>181</v>
      </c>
      <c r="L59" s="297" t="s">
        <v>79</v>
      </c>
      <c r="M59" s="299">
        <v>44562</v>
      </c>
      <c r="N59" s="299">
        <v>44926</v>
      </c>
      <c r="O59" s="192" t="s">
        <v>80</v>
      </c>
      <c r="P59" s="193">
        <f>15%/28</f>
        <v>5.3571428571428572E-3</v>
      </c>
      <c r="Q59" s="194">
        <f t="shared" si="1"/>
        <v>1</v>
      </c>
      <c r="R59" s="198"/>
      <c r="S59" s="199"/>
      <c r="T59" s="199">
        <v>0.25</v>
      </c>
      <c r="U59" s="199"/>
      <c r="V59" s="200"/>
      <c r="W59" s="199">
        <v>0.25</v>
      </c>
      <c r="X59" s="200"/>
      <c r="Y59" s="199"/>
      <c r="Z59" s="200">
        <v>0.25</v>
      </c>
      <c r="AA59" s="199"/>
      <c r="AB59" s="200"/>
      <c r="AC59" s="204">
        <v>0.25</v>
      </c>
      <c r="AD59" s="322"/>
      <c r="AE59" s="322"/>
      <c r="AF59" s="322"/>
      <c r="AG59" s="322"/>
      <c r="AH59" s="322"/>
      <c r="AI59" s="322"/>
      <c r="AJ59" s="322"/>
      <c r="AK59" s="322"/>
      <c r="AL59" s="322"/>
      <c r="AM59" s="322"/>
      <c r="AN59" s="322"/>
      <c r="AO59" s="322"/>
    </row>
    <row r="60" spans="1:41" ht="182.1" customHeight="1" thickBot="1">
      <c r="A60" s="298"/>
      <c r="B60" s="298"/>
      <c r="C60" s="298"/>
      <c r="D60" s="298"/>
      <c r="E60" s="298"/>
      <c r="F60" s="321"/>
      <c r="G60" s="298"/>
      <c r="H60" s="298"/>
      <c r="I60" s="298"/>
      <c r="J60" s="298"/>
      <c r="K60" s="298"/>
      <c r="L60" s="298"/>
      <c r="M60" s="300"/>
      <c r="N60" s="300"/>
      <c r="O60" s="195" t="s">
        <v>81</v>
      </c>
      <c r="P60" s="196">
        <f>Q60*P59</f>
        <v>0</v>
      </c>
      <c r="Q60" s="197">
        <f t="shared" si="1"/>
        <v>0</v>
      </c>
      <c r="R60" s="201"/>
      <c r="S60" s="202"/>
      <c r="T60" s="202"/>
      <c r="U60" s="202"/>
      <c r="V60" s="202"/>
      <c r="W60" s="202"/>
      <c r="X60" s="202"/>
      <c r="Y60" s="202"/>
      <c r="Z60" s="202"/>
      <c r="AA60" s="202"/>
      <c r="AB60" s="202"/>
      <c r="AC60" s="203"/>
      <c r="AD60" s="322"/>
      <c r="AE60" s="322"/>
      <c r="AF60" s="322"/>
      <c r="AG60" s="322"/>
      <c r="AH60" s="322"/>
      <c r="AI60" s="322"/>
      <c r="AJ60" s="322"/>
      <c r="AK60" s="322"/>
      <c r="AL60" s="322"/>
      <c r="AM60" s="322"/>
      <c r="AN60" s="322"/>
      <c r="AO60" s="322"/>
    </row>
    <row r="61" spans="1:41" ht="182.1" customHeight="1">
      <c r="A61" s="297">
        <v>26</v>
      </c>
      <c r="B61" s="297" t="s">
        <v>101</v>
      </c>
      <c r="C61" s="297" t="s">
        <v>102</v>
      </c>
      <c r="D61" s="297" t="s">
        <v>175</v>
      </c>
      <c r="E61" s="297" t="s">
        <v>176</v>
      </c>
      <c r="F61" s="320" t="s">
        <v>130</v>
      </c>
      <c r="G61" s="297" t="s">
        <v>182</v>
      </c>
      <c r="H61" s="297" t="s">
        <v>183</v>
      </c>
      <c r="I61" s="297" t="s">
        <v>184</v>
      </c>
      <c r="J61" s="297" t="s">
        <v>185</v>
      </c>
      <c r="K61" s="297" t="s">
        <v>78</v>
      </c>
      <c r="L61" s="297" t="s">
        <v>79</v>
      </c>
      <c r="M61" s="299">
        <v>44562</v>
      </c>
      <c r="N61" s="299">
        <v>44926</v>
      </c>
      <c r="O61" s="192" t="s">
        <v>80</v>
      </c>
      <c r="P61" s="193">
        <f>15%/28</f>
        <v>5.3571428571428572E-3</v>
      </c>
      <c r="Q61" s="194">
        <f t="shared" si="1"/>
        <v>1</v>
      </c>
      <c r="R61" s="198"/>
      <c r="S61" s="199"/>
      <c r="T61" s="199">
        <v>0.25</v>
      </c>
      <c r="U61" s="199"/>
      <c r="V61" s="200"/>
      <c r="W61" s="199">
        <v>0.25</v>
      </c>
      <c r="X61" s="200"/>
      <c r="Y61" s="199"/>
      <c r="Z61" s="200">
        <v>0.25</v>
      </c>
      <c r="AA61" s="199"/>
      <c r="AB61" s="200"/>
      <c r="AC61" s="204">
        <v>0.25</v>
      </c>
      <c r="AD61" s="322"/>
      <c r="AE61" s="322"/>
      <c r="AF61" s="322"/>
      <c r="AG61" s="322"/>
      <c r="AH61" s="322"/>
      <c r="AI61" s="322"/>
      <c r="AJ61" s="322"/>
      <c r="AK61" s="322"/>
      <c r="AL61" s="322"/>
      <c r="AM61" s="322"/>
      <c r="AN61" s="322"/>
      <c r="AO61" s="322"/>
    </row>
    <row r="62" spans="1:41" ht="182.1" customHeight="1" thickBot="1">
      <c r="A62" s="298"/>
      <c r="B62" s="298"/>
      <c r="C62" s="298"/>
      <c r="D62" s="298"/>
      <c r="E62" s="298"/>
      <c r="F62" s="321"/>
      <c r="G62" s="298"/>
      <c r="H62" s="298"/>
      <c r="I62" s="298"/>
      <c r="J62" s="298"/>
      <c r="K62" s="298"/>
      <c r="L62" s="298"/>
      <c r="M62" s="300"/>
      <c r="N62" s="300"/>
      <c r="O62" s="195" t="s">
        <v>81</v>
      </c>
      <c r="P62" s="196">
        <f>Q62*P61</f>
        <v>0</v>
      </c>
      <c r="Q62" s="197">
        <f t="shared" si="1"/>
        <v>0</v>
      </c>
      <c r="R62" s="201"/>
      <c r="S62" s="202"/>
      <c r="T62" s="202"/>
      <c r="U62" s="202"/>
      <c r="V62" s="202"/>
      <c r="W62" s="202"/>
      <c r="X62" s="202"/>
      <c r="Y62" s="202"/>
      <c r="Z62" s="202"/>
      <c r="AA62" s="202"/>
      <c r="AB62" s="202"/>
      <c r="AC62" s="203"/>
      <c r="AD62" s="322"/>
      <c r="AE62" s="322"/>
      <c r="AF62" s="322"/>
      <c r="AG62" s="322"/>
      <c r="AH62" s="322"/>
      <c r="AI62" s="322"/>
      <c r="AJ62" s="322"/>
      <c r="AK62" s="322"/>
      <c r="AL62" s="322"/>
      <c r="AM62" s="322"/>
      <c r="AN62" s="322"/>
      <c r="AO62" s="322"/>
    </row>
    <row r="63" spans="1:41" ht="182.1" customHeight="1">
      <c r="A63" s="297">
        <v>27</v>
      </c>
      <c r="B63" s="297" t="s">
        <v>101</v>
      </c>
      <c r="C63" s="297" t="s">
        <v>102</v>
      </c>
      <c r="D63" s="297" t="s">
        <v>175</v>
      </c>
      <c r="E63" s="297" t="s">
        <v>176</v>
      </c>
      <c r="F63" s="320" t="s">
        <v>130</v>
      </c>
      <c r="G63" s="297" t="s">
        <v>182</v>
      </c>
      <c r="H63" s="297" t="s">
        <v>186</v>
      </c>
      <c r="I63" s="297" t="s">
        <v>187</v>
      </c>
      <c r="J63" s="297" t="s">
        <v>188</v>
      </c>
      <c r="K63" s="297" t="s">
        <v>78</v>
      </c>
      <c r="L63" s="297" t="s">
        <v>79</v>
      </c>
      <c r="M63" s="299">
        <v>44562</v>
      </c>
      <c r="N63" s="299">
        <v>44926</v>
      </c>
      <c r="O63" s="192" t="s">
        <v>80</v>
      </c>
      <c r="P63" s="193">
        <f>15%/28</f>
        <v>5.3571428571428572E-3</v>
      </c>
      <c r="Q63" s="194">
        <f t="shared" si="1"/>
        <v>1</v>
      </c>
      <c r="R63" s="198"/>
      <c r="S63" s="199"/>
      <c r="T63" s="199">
        <v>0.25</v>
      </c>
      <c r="U63" s="199"/>
      <c r="V63" s="200"/>
      <c r="W63" s="199">
        <v>0.25</v>
      </c>
      <c r="X63" s="200"/>
      <c r="Y63" s="199"/>
      <c r="Z63" s="200">
        <v>0.25</v>
      </c>
      <c r="AA63" s="199"/>
      <c r="AB63" s="200"/>
      <c r="AC63" s="204">
        <v>0.25</v>
      </c>
      <c r="AD63" s="322"/>
      <c r="AE63" s="322"/>
      <c r="AF63" s="322"/>
      <c r="AG63" s="322"/>
      <c r="AH63" s="322"/>
      <c r="AI63" s="322"/>
      <c r="AJ63" s="322"/>
      <c r="AK63" s="322"/>
      <c r="AL63" s="322"/>
      <c r="AM63" s="322"/>
      <c r="AN63" s="322"/>
      <c r="AO63" s="322"/>
    </row>
    <row r="64" spans="1:41" ht="182.1" customHeight="1" thickBot="1">
      <c r="A64" s="298"/>
      <c r="B64" s="298"/>
      <c r="C64" s="298"/>
      <c r="D64" s="298"/>
      <c r="E64" s="298"/>
      <c r="F64" s="321"/>
      <c r="G64" s="298"/>
      <c r="H64" s="298"/>
      <c r="I64" s="298"/>
      <c r="J64" s="298"/>
      <c r="K64" s="298"/>
      <c r="L64" s="298"/>
      <c r="M64" s="300"/>
      <c r="N64" s="300"/>
      <c r="O64" s="195" t="s">
        <v>81</v>
      </c>
      <c r="P64" s="196">
        <f>Q64*P63</f>
        <v>0</v>
      </c>
      <c r="Q64" s="197">
        <f t="shared" si="1"/>
        <v>0</v>
      </c>
      <c r="R64" s="201"/>
      <c r="S64" s="202"/>
      <c r="T64" s="202"/>
      <c r="U64" s="202"/>
      <c r="V64" s="202"/>
      <c r="W64" s="202"/>
      <c r="X64" s="202"/>
      <c r="Y64" s="202"/>
      <c r="Z64" s="202"/>
      <c r="AA64" s="202"/>
      <c r="AB64" s="202"/>
      <c r="AC64" s="203"/>
      <c r="AD64" s="322"/>
      <c r="AE64" s="322"/>
      <c r="AF64" s="322"/>
      <c r="AG64" s="322"/>
      <c r="AH64" s="322"/>
      <c r="AI64" s="322"/>
      <c r="AJ64" s="322"/>
      <c r="AK64" s="322"/>
      <c r="AL64" s="322"/>
      <c r="AM64" s="322"/>
      <c r="AN64" s="322"/>
      <c r="AO64" s="322"/>
    </row>
    <row r="65" spans="1:41" ht="182.1" customHeight="1">
      <c r="A65" s="297">
        <v>28</v>
      </c>
      <c r="B65" s="297" t="s">
        <v>101</v>
      </c>
      <c r="C65" s="297" t="s">
        <v>102</v>
      </c>
      <c r="D65" s="297" t="s">
        <v>175</v>
      </c>
      <c r="E65" s="297" t="s">
        <v>176</v>
      </c>
      <c r="F65" s="320" t="s">
        <v>130</v>
      </c>
      <c r="G65" s="297" t="s">
        <v>189</v>
      </c>
      <c r="H65" s="297" t="s">
        <v>190</v>
      </c>
      <c r="I65" s="297" t="s">
        <v>191</v>
      </c>
      <c r="J65" s="297" t="s">
        <v>192</v>
      </c>
      <c r="K65" s="297" t="s">
        <v>78</v>
      </c>
      <c r="L65" s="297" t="s">
        <v>79</v>
      </c>
      <c r="M65" s="299">
        <v>44562</v>
      </c>
      <c r="N65" s="299">
        <v>44926</v>
      </c>
      <c r="O65" s="192" t="s">
        <v>80</v>
      </c>
      <c r="P65" s="193">
        <f>15%/28</f>
        <v>5.3571428571428572E-3</v>
      </c>
      <c r="Q65" s="194">
        <f t="shared" si="1"/>
        <v>1</v>
      </c>
      <c r="R65" s="198"/>
      <c r="S65" s="199"/>
      <c r="T65" s="199">
        <v>0.25</v>
      </c>
      <c r="U65" s="199"/>
      <c r="V65" s="200"/>
      <c r="W65" s="199">
        <v>0.25</v>
      </c>
      <c r="X65" s="200"/>
      <c r="Y65" s="199"/>
      <c r="Z65" s="200">
        <v>0.25</v>
      </c>
      <c r="AA65" s="199"/>
      <c r="AB65" s="200"/>
      <c r="AC65" s="204">
        <v>0.25</v>
      </c>
      <c r="AD65" s="322"/>
      <c r="AE65" s="322"/>
      <c r="AF65" s="322"/>
      <c r="AG65" s="322"/>
      <c r="AH65" s="322"/>
      <c r="AI65" s="322"/>
      <c r="AJ65" s="322"/>
      <c r="AK65" s="322"/>
      <c r="AL65" s="322"/>
      <c r="AM65" s="322"/>
      <c r="AN65" s="322"/>
      <c r="AO65" s="322"/>
    </row>
    <row r="66" spans="1:41" ht="182.1" customHeight="1" thickBot="1">
      <c r="A66" s="298"/>
      <c r="B66" s="298"/>
      <c r="C66" s="298"/>
      <c r="D66" s="298"/>
      <c r="E66" s="298"/>
      <c r="F66" s="321"/>
      <c r="G66" s="298"/>
      <c r="H66" s="298"/>
      <c r="I66" s="298"/>
      <c r="J66" s="298"/>
      <c r="K66" s="298"/>
      <c r="L66" s="298"/>
      <c r="M66" s="300"/>
      <c r="N66" s="300"/>
      <c r="O66" s="195" t="s">
        <v>81</v>
      </c>
      <c r="P66" s="196">
        <f>Q66*P65</f>
        <v>0</v>
      </c>
      <c r="Q66" s="197">
        <f t="shared" si="1"/>
        <v>0</v>
      </c>
      <c r="R66" s="201"/>
      <c r="S66" s="202"/>
      <c r="T66" s="202"/>
      <c r="U66" s="202"/>
      <c r="V66" s="202"/>
      <c r="W66" s="202"/>
      <c r="X66" s="202"/>
      <c r="Y66" s="202"/>
      <c r="Z66" s="202"/>
      <c r="AA66" s="202"/>
      <c r="AB66" s="202"/>
      <c r="AC66" s="203"/>
      <c r="AD66" s="322"/>
      <c r="AE66" s="322"/>
      <c r="AF66" s="322"/>
      <c r="AG66" s="322"/>
      <c r="AH66" s="322"/>
      <c r="AI66" s="322"/>
      <c r="AJ66" s="322"/>
      <c r="AK66" s="322"/>
      <c r="AL66" s="322"/>
      <c r="AM66" s="322"/>
      <c r="AN66" s="322"/>
      <c r="AO66" s="322"/>
    </row>
    <row r="67" spans="1:41" ht="182.1" customHeight="1">
      <c r="A67" s="297">
        <v>29</v>
      </c>
      <c r="B67" s="297" t="s">
        <v>101</v>
      </c>
      <c r="C67" s="297" t="s">
        <v>102</v>
      </c>
      <c r="D67" s="297" t="s">
        <v>175</v>
      </c>
      <c r="E67" s="297" t="s">
        <v>176</v>
      </c>
      <c r="F67" s="320" t="s">
        <v>130</v>
      </c>
      <c r="G67" s="297" t="s">
        <v>193</v>
      </c>
      <c r="H67" s="297" t="s">
        <v>194</v>
      </c>
      <c r="I67" s="297" t="s">
        <v>195</v>
      </c>
      <c r="J67" s="297" t="s">
        <v>196</v>
      </c>
      <c r="K67" s="307">
        <v>546073190726</v>
      </c>
      <c r="L67" s="297" t="s">
        <v>79</v>
      </c>
      <c r="M67" s="299">
        <v>44562</v>
      </c>
      <c r="N67" s="299">
        <v>44926</v>
      </c>
      <c r="O67" s="192" t="s">
        <v>80</v>
      </c>
      <c r="P67" s="193">
        <f>15%/28</f>
        <v>5.3571428571428572E-3</v>
      </c>
      <c r="Q67" s="194">
        <f t="shared" si="1"/>
        <v>1</v>
      </c>
      <c r="R67" s="198"/>
      <c r="S67" s="199"/>
      <c r="T67" s="199">
        <v>0.25</v>
      </c>
      <c r="U67" s="199"/>
      <c r="V67" s="200"/>
      <c r="W67" s="199">
        <v>0.25</v>
      </c>
      <c r="X67" s="200"/>
      <c r="Y67" s="199"/>
      <c r="Z67" s="200">
        <v>0.25</v>
      </c>
      <c r="AA67" s="199"/>
      <c r="AB67" s="200"/>
      <c r="AC67" s="204">
        <v>0.25</v>
      </c>
      <c r="AD67" s="322"/>
      <c r="AE67" s="322"/>
      <c r="AF67" s="322"/>
      <c r="AG67" s="322"/>
      <c r="AH67" s="322"/>
      <c r="AI67" s="322"/>
      <c r="AJ67" s="322"/>
      <c r="AK67" s="322"/>
      <c r="AL67" s="322"/>
      <c r="AM67" s="322"/>
      <c r="AN67" s="322"/>
      <c r="AO67" s="322"/>
    </row>
    <row r="68" spans="1:41" ht="182.1" customHeight="1" thickBot="1">
      <c r="A68" s="298"/>
      <c r="B68" s="298"/>
      <c r="C68" s="298"/>
      <c r="D68" s="298"/>
      <c r="E68" s="298"/>
      <c r="F68" s="321"/>
      <c r="G68" s="298"/>
      <c r="H68" s="298"/>
      <c r="I68" s="298"/>
      <c r="J68" s="298"/>
      <c r="K68" s="308"/>
      <c r="L68" s="298"/>
      <c r="M68" s="300"/>
      <c r="N68" s="300"/>
      <c r="O68" s="195" t="s">
        <v>81</v>
      </c>
      <c r="P68" s="196">
        <f>Q68*P67</f>
        <v>0</v>
      </c>
      <c r="Q68" s="197">
        <f t="shared" si="1"/>
        <v>0</v>
      </c>
      <c r="R68" s="201"/>
      <c r="S68" s="202"/>
      <c r="T68" s="202"/>
      <c r="U68" s="202"/>
      <c r="V68" s="202"/>
      <c r="W68" s="202"/>
      <c r="X68" s="202"/>
      <c r="Y68" s="202"/>
      <c r="Z68" s="202"/>
      <c r="AA68" s="202"/>
      <c r="AB68" s="202"/>
      <c r="AC68" s="203"/>
      <c r="AD68" s="322"/>
      <c r="AE68" s="322"/>
      <c r="AF68" s="322"/>
      <c r="AG68" s="322"/>
      <c r="AH68" s="322"/>
      <c r="AI68" s="322"/>
      <c r="AJ68" s="322"/>
      <c r="AK68" s="322"/>
      <c r="AL68" s="322"/>
      <c r="AM68" s="322"/>
      <c r="AN68" s="322"/>
      <c r="AO68" s="322"/>
    </row>
    <row r="69" spans="1:41" ht="182.1" customHeight="1">
      <c r="A69" s="297">
        <v>30</v>
      </c>
      <c r="B69" s="297" t="s">
        <v>101</v>
      </c>
      <c r="C69" s="297" t="s">
        <v>102</v>
      </c>
      <c r="D69" s="297" t="s">
        <v>175</v>
      </c>
      <c r="E69" s="297" t="s">
        <v>176</v>
      </c>
      <c r="F69" s="320" t="s">
        <v>130</v>
      </c>
      <c r="G69" s="297" t="s">
        <v>197</v>
      </c>
      <c r="H69" s="297" t="s">
        <v>198</v>
      </c>
      <c r="I69" s="297" t="s">
        <v>199</v>
      </c>
      <c r="J69" s="297" t="s">
        <v>200</v>
      </c>
      <c r="K69" s="297" t="s">
        <v>78</v>
      </c>
      <c r="L69" s="297" t="s">
        <v>79</v>
      </c>
      <c r="M69" s="299">
        <v>44562</v>
      </c>
      <c r="N69" s="299">
        <v>44895</v>
      </c>
      <c r="O69" s="192" t="s">
        <v>80</v>
      </c>
      <c r="P69" s="193">
        <f>15%/28</f>
        <v>5.3571428571428572E-3</v>
      </c>
      <c r="Q69" s="194">
        <f t="shared" si="1"/>
        <v>1</v>
      </c>
      <c r="R69" s="198"/>
      <c r="S69" s="199"/>
      <c r="T69" s="199">
        <v>0.25</v>
      </c>
      <c r="U69" s="199"/>
      <c r="V69" s="200"/>
      <c r="W69" s="199">
        <v>0.25</v>
      </c>
      <c r="X69" s="200"/>
      <c r="Y69" s="199"/>
      <c r="Z69" s="200">
        <v>0.25</v>
      </c>
      <c r="AA69" s="199"/>
      <c r="AB69" s="200"/>
      <c r="AC69" s="204">
        <v>0.25</v>
      </c>
      <c r="AD69" s="322"/>
      <c r="AE69" s="322"/>
      <c r="AF69" s="322"/>
      <c r="AG69" s="322"/>
      <c r="AH69" s="322"/>
      <c r="AI69" s="322"/>
      <c r="AJ69" s="322"/>
      <c r="AK69" s="322"/>
      <c r="AL69" s="322"/>
      <c r="AM69" s="322"/>
      <c r="AN69" s="322"/>
      <c r="AO69" s="322"/>
    </row>
    <row r="70" spans="1:41" ht="182.1" customHeight="1" thickBot="1">
      <c r="A70" s="298"/>
      <c r="B70" s="298"/>
      <c r="C70" s="298"/>
      <c r="D70" s="298"/>
      <c r="E70" s="298"/>
      <c r="F70" s="321"/>
      <c r="G70" s="298"/>
      <c r="H70" s="298"/>
      <c r="I70" s="298"/>
      <c r="J70" s="298"/>
      <c r="K70" s="298"/>
      <c r="L70" s="298"/>
      <c r="M70" s="300"/>
      <c r="N70" s="300"/>
      <c r="O70" s="195" t="s">
        <v>81</v>
      </c>
      <c r="P70" s="196">
        <f>Q70*P69</f>
        <v>0</v>
      </c>
      <c r="Q70" s="197">
        <f t="shared" si="1"/>
        <v>0</v>
      </c>
      <c r="R70" s="201"/>
      <c r="S70" s="202"/>
      <c r="T70" s="202"/>
      <c r="U70" s="202"/>
      <c r="V70" s="202"/>
      <c r="W70" s="202"/>
      <c r="X70" s="202"/>
      <c r="Y70" s="202"/>
      <c r="Z70" s="202"/>
      <c r="AA70" s="202"/>
      <c r="AB70" s="202"/>
      <c r="AC70" s="203"/>
      <c r="AD70" s="322"/>
      <c r="AE70" s="322"/>
      <c r="AF70" s="322"/>
      <c r="AG70" s="322"/>
      <c r="AH70" s="322"/>
      <c r="AI70" s="322"/>
      <c r="AJ70" s="322"/>
      <c r="AK70" s="322"/>
      <c r="AL70" s="322"/>
      <c r="AM70" s="322"/>
      <c r="AN70" s="322"/>
      <c r="AO70" s="322"/>
    </row>
    <row r="71" spans="1:41" ht="182.1" customHeight="1">
      <c r="A71" s="297">
        <v>31</v>
      </c>
      <c r="B71" s="297" t="s">
        <v>101</v>
      </c>
      <c r="C71" s="297" t="s">
        <v>102</v>
      </c>
      <c r="D71" s="297" t="s">
        <v>175</v>
      </c>
      <c r="E71" s="297" t="s">
        <v>176</v>
      </c>
      <c r="F71" s="320" t="s">
        <v>130</v>
      </c>
      <c r="G71" s="297" t="s">
        <v>197</v>
      </c>
      <c r="H71" s="297" t="s">
        <v>201</v>
      </c>
      <c r="I71" s="297" t="s">
        <v>202</v>
      </c>
      <c r="J71" s="297" t="s">
        <v>203</v>
      </c>
      <c r="K71" s="297" t="s">
        <v>78</v>
      </c>
      <c r="L71" s="297" t="s">
        <v>79</v>
      </c>
      <c r="M71" s="299">
        <v>44562</v>
      </c>
      <c r="N71" s="299">
        <v>44925</v>
      </c>
      <c r="O71" s="192" t="s">
        <v>80</v>
      </c>
      <c r="P71" s="193">
        <f>15%/28</f>
        <v>5.3571428571428572E-3</v>
      </c>
      <c r="Q71" s="194">
        <f t="shared" si="1"/>
        <v>1</v>
      </c>
      <c r="R71" s="198"/>
      <c r="S71" s="199"/>
      <c r="T71" s="199">
        <v>0.25</v>
      </c>
      <c r="U71" s="199"/>
      <c r="V71" s="200"/>
      <c r="W71" s="199">
        <v>0.25</v>
      </c>
      <c r="X71" s="200"/>
      <c r="Y71" s="199"/>
      <c r="Z71" s="200">
        <v>0.25</v>
      </c>
      <c r="AA71" s="199"/>
      <c r="AB71" s="200"/>
      <c r="AC71" s="204">
        <v>0.25</v>
      </c>
      <c r="AD71" s="322"/>
      <c r="AE71" s="322"/>
      <c r="AF71" s="322"/>
      <c r="AG71" s="322"/>
      <c r="AH71" s="322"/>
      <c r="AI71" s="322"/>
      <c r="AJ71" s="322"/>
      <c r="AK71" s="322"/>
      <c r="AL71" s="322"/>
      <c r="AM71" s="322"/>
      <c r="AN71" s="322"/>
      <c r="AO71" s="322"/>
    </row>
    <row r="72" spans="1:41" ht="182.1" customHeight="1" thickBot="1">
      <c r="A72" s="298"/>
      <c r="B72" s="298"/>
      <c r="C72" s="298"/>
      <c r="D72" s="298"/>
      <c r="E72" s="298"/>
      <c r="F72" s="321"/>
      <c r="G72" s="298"/>
      <c r="H72" s="298"/>
      <c r="I72" s="298"/>
      <c r="J72" s="298"/>
      <c r="K72" s="298"/>
      <c r="L72" s="298"/>
      <c r="M72" s="300"/>
      <c r="N72" s="300"/>
      <c r="O72" s="195" t="s">
        <v>81</v>
      </c>
      <c r="P72" s="196">
        <f>Q72*P71</f>
        <v>0</v>
      </c>
      <c r="Q72" s="197">
        <f t="shared" si="1"/>
        <v>0</v>
      </c>
      <c r="R72" s="201"/>
      <c r="S72" s="202"/>
      <c r="T72" s="202"/>
      <c r="U72" s="202"/>
      <c r="V72" s="202"/>
      <c r="W72" s="202"/>
      <c r="X72" s="202"/>
      <c r="Y72" s="202"/>
      <c r="Z72" s="202"/>
      <c r="AA72" s="202"/>
      <c r="AB72" s="202"/>
      <c r="AC72" s="203"/>
      <c r="AD72" s="322"/>
      <c r="AE72" s="322"/>
      <c r="AF72" s="322"/>
      <c r="AG72" s="322"/>
      <c r="AH72" s="322"/>
      <c r="AI72" s="322"/>
      <c r="AJ72" s="322"/>
      <c r="AK72" s="322"/>
      <c r="AL72" s="322"/>
      <c r="AM72" s="322"/>
      <c r="AN72" s="322"/>
      <c r="AO72" s="322"/>
    </row>
    <row r="73" spans="1:41" ht="108" customHeight="1">
      <c r="A73" s="297">
        <v>32</v>
      </c>
      <c r="B73" s="297" t="s">
        <v>101</v>
      </c>
      <c r="C73" s="297" t="s">
        <v>204</v>
      </c>
      <c r="D73" s="297" t="s">
        <v>103</v>
      </c>
      <c r="E73" s="297" t="s">
        <v>104</v>
      </c>
      <c r="F73" s="320" t="s">
        <v>130</v>
      </c>
      <c r="G73" s="297" t="s">
        <v>135</v>
      </c>
      <c r="H73" s="297" t="s">
        <v>205</v>
      </c>
      <c r="I73" s="297" t="s">
        <v>206</v>
      </c>
      <c r="J73" s="297" t="s">
        <v>207</v>
      </c>
      <c r="K73" s="297" t="s">
        <v>78</v>
      </c>
      <c r="L73" s="297" t="s">
        <v>79</v>
      </c>
      <c r="M73" s="299">
        <v>44713</v>
      </c>
      <c r="N73" s="299">
        <v>44926</v>
      </c>
      <c r="O73" s="192" t="s">
        <v>80</v>
      </c>
      <c r="P73" s="193">
        <f>15%/28</f>
        <v>5.3571428571428572E-3</v>
      </c>
      <c r="Q73" s="194">
        <f t="shared" si="1"/>
        <v>1</v>
      </c>
      <c r="R73" s="198"/>
      <c r="S73" s="199"/>
      <c r="T73" s="199"/>
      <c r="U73" s="199"/>
      <c r="V73" s="200"/>
      <c r="W73" s="199"/>
      <c r="X73" s="200"/>
      <c r="Y73" s="199"/>
      <c r="Z73" s="200">
        <v>0.5</v>
      </c>
      <c r="AA73" s="199"/>
      <c r="AB73" s="200"/>
      <c r="AC73" s="204">
        <v>0.5</v>
      </c>
      <c r="AD73" s="322"/>
      <c r="AE73" s="322"/>
      <c r="AF73" s="322"/>
      <c r="AG73" s="322"/>
      <c r="AH73" s="322"/>
      <c r="AI73" s="322"/>
      <c r="AJ73" s="322"/>
      <c r="AK73" s="322"/>
      <c r="AL73" s="322"/>
      <c r="AM73" s="322"/>
      <c r="AN73" s="322"/>
      <c r="AO73" s="322"/>
    </row>
    <row r="74" spans="1:41" ht="108" customHeight="1" thickBot="1">
      <c r="A74" s="298"/>
      <c r="B74" s="298"/>
      <c r="C74" s="298"/>
      <c r="D74" s="298"/>
      <c r="E74" s="298"/>
      <c r="F74" s="321"/>
      <c r="G74" s="298"/>
      <c r="H74" s="298"/>
      <c r="I74" s="298"/>
      <c r="J74" s="298"/>
      <c r="K74" s="298"/>
      <c r="L74" s="298"/>
      <c r="M74" s="300"/>
      <c r="N74" s="300"/>
      <c r="O74" s="195" t="s">
        <v>81</v>
      </c>
      <c r="P74" s="196">
        <f>Q74*P73</f>
        <v>0</v>
      </c>
      <c r="Q74" s="197">
        <f t="shared" si="1"/>
        <v>0</v>
      </c>
      <c r="R74" s="201"/>
      <c r="S74" s="202"/>
      <c r="T74" s="202"/>
      <c r="U74" s="202"/>
      <c r="V74" s="202"/>
      <c r="W74" s="202"/>
      <c r="X74" s="202"/>
      <c r="Y74" s="202"/>
      <c r="Z74" s="202"/>
      <c r="AA74" s="202"/>
      <c r="AB74" s="202"/>
      <c r="AC74" s="203"/>
      <c r="AD74" s="322"/>
      <c r="AE74" s="322"/>
      <c r="AF74" s="322"/>
      <c r="AG74" s="322"/>
      <c r="AH74" s="322"/>
      <c r="AI74" s="322"/>
      <c r="AJ74" s="322"/>
      <c r="AK74" s="322"/>
      <c r="AL74" s="322"/>
      <c r="AM74" s="322"/>
      <c r="AN74" s="322"/>
      <c r="AO74" s="322"/>
    </row>
    <row r="75" spans="1:41" ht="182.1" customHeight="1">
      <c r="A75" s="297">
        <v>33</v>
      </c>
      <c r="B75" s="297" t="s">
        <v>119</v>
      </c>
      <c r="C75" s="297" t="s">
        <v>113</v>
      </c>
      <c r="D75" s="297" t="s">
        <v>175</v>
      </c>
      <c r="E75" s="297" t="s">
        <v>176</v>
      </c>
      <c r="F75" s="320" t="s">
        <v>130</v>
      </c>
      <c r="G75" s="297" t="s">
        <v>208</v>
      </c>
      <c r="H75" s="297" t="s">
        <v>209</v>
      </c>
      <c r="I75" s="297" t="s">
        <v>210</v>
      </c>
      <c r="J75" s="297" t="s">
        <v>211</v>
      </c>
      <c r="K75" s="297" t="s">
        <v>78</v>
      </c>
      <c r="L75" s="297" t="s">
        <v>79</v>
      </c>
      <c r="M75" s="299">
        <v>44562</v>
      </c>
      <c r="N75" s="299">
        <v>44926</v>
      </c>
      <c r="O75" s="192" t="s">
        <v>80</v>
      </c>
      <c r="P75" s="193">
        <f>15%/28</f>
        <v>5.3571428571428572E-3</v>
      </c>
      <c r="Q75" s="194">
        <f t="shared" ref="Q75:Q106" si="2">SUM(R75:AC75)</f>
        <v>1</v>
      </c>
      <c r="R75" s="198"/>
      <c r="S75" s="199"/>
      <c r="T75" s="199">
        <v>0.25</v>
      </c>
      <c r="U75" s="199"/>
      <c r="V75" s="200"/>
      <c r="W75" s="199">
        <v>0.25</v>
      </c>
      <c r="X75" s="200"/>
      <c r="Y75" s="199"/>
      <c r="Z75" s="200">
        <v>0.25</v>
      </c>
      <c r="AA75" s="199"/>
      <c r="AB75" s="200"/>
      <c r="AC75" s="204">
        <v>0.25</v>
      </c>
      <c r="AD75" s="322"/>
      <c r="AE75" s="322"/>
      <c r="AF75" s="322"/>
      <c r="AG75" s="322"/>
      <c r="AH75" s="322"/>
      <c r="AI75" s="322"/>
      <c r="AJ75" s="322"/>
      <c r="AK75" s="322"/>
      <c r="AL75" s="322"/>
      <c r="AM75" s="322"/>
      <c r="AN75" s="322"/>
      <c r="AO75" s="322"/>
    </row>
    <row r="76" spans="1:41" ht="182.1" customHeight="1" thickBot="1">
      <c r="A76" s="298"/>
      <c r="B76" s="298"/>
      <c r="C76" s="298"/>
      <c r="D76" s="298"/>
      <c r="E76" s="298"/>
      <c r="F76" s="321"/>
      <c r="G76" s="298"/>
      <c r="H76" s="298"/>
      <c r="I76" s="298"/>
      <c r="J76" s="298"/>
      <c r="K76" s="298"/>
      <c r="L76" s="298"/>
      <c r="M76" s="300"/>
      <c r="N76" s="300"/>
      <c r="O76" s="195" t="s">
        <v>81</v>
      </c>
      <c r="P76" s="196">
        <f>Q76*P75</f>
        <v>0</v>
      </c>
      <c r="Q76" s="197">
        <f t="shared" si="2"/>
        <v>0</v>
      </c>
      <c r="R76" s="201"/>
      <c r="S76" s="202"/>
      <c r="T76" s="202"/>
      <c r="U76" s="202"/>
      <c r="V76" s="202"/>
      <c r="W76" s="202"/>
      <c r="X76" s="202"/>
      <c r="Y76" s="202"/>
      <c r="Z76" s="202"/>
      <c r="AA76" s="202"/>
      <c r="AB76" s="202"/>
      <c r="AC76" s="203"/>
      <c r="AD76" s="322"/>
      <c r="AE76" s="322"/>
      <c r="AF76" s="322"/>
      <c r="AG76" s="322"/>
      <c r="AH76" s="322"/>
      <c r="AI76" s="322"/>
      <c r="AJ76" s="322"/>
      <c r="AK76" s="322"/>
      <c r="AL76" s="322"/>
      <c r="AM76" s="322"/>
      <c r="AN76" s="322"/>
      <c r="AO76" s="322"/>
    </row>
    <row r="77" spans="1:41" ht="182.1" customHeight="1">
      <c r="A77" s="297">
        <v>34</v>
      </c>
      <c r="B77" s="297" t="s">
        <v>119</v>
      </c>
      <c r="C77" s="297" t="s">
        <v>113</v>
      </c>
      <c r="D77" s="297" t="s">
        <v>175</v>
      </c>
      <c r="E77" s="297" t="s">
        <v>176</v>
      </c>
      <c r="F77" s="320" t="s">
        <v>130</v>
      </c>
      <c r="G77" s="297" t="s">
        <v>208</v>
      </c>
      <c r="H77" s="297" t="s">
        <v>209</v>
      </c>
      <c r="I77" s="297" t="s">
        <v>212</v>
      </c>
      <c r="J77" s="297" t="s">
        <v>213</v>
      </c>
      <c r="K77" s="297" t="s">
        <v>78</v>
      </c>
      <c r="L77" s="297" t="s">
        <v>79</v>
      </c>
      <c r="M77" s="299">
        <v>44562</v>
      </c>
      <c r="N77" s="299">
        <v>44926</v>
      </c>
      <c r="O77" s="192" t="s">
        <v>80</v>
      </c>
      <c r="P77" s="193">
        <f>15%/28</f>
        <v>5.3571428571428572E-3</v>
      </c>
      <c r="Q77" s="194">
        <f t="shared" si="2"/>
        <v>1</v>
      </c>
      <c r="R77" s="198"/>
      <c r="S77" s="199"/>
      <c r="T77" s="199">
        <v>0.25</v>
      </c>
      <c r="U77" s="199"/>
      <c r="V77" s="200"/>
      <c r="W77" s="199">
        <v>0.25</v>
      </c>
      <c r="X77" s="200"/>
      <c r="Y77" s="199"/>
      <c r="Z77" s="200">
        <v>0.25</v>
      </c>
      <c r="AA77" s="199"/>
      <c r="AB77" s="200"/>
      <c r="AC77" s="204">
        <v>0.25</v>
      </c>
      <c r="AD77" s="322"/>
      <c r="AE77" s="322"/>
      <c r="AF77" s="322"/>
      <c r="AG77" s="322"/>
      <c r="AH77" s="322"/>
      <c r="AI77" s="322"/>
      <c r="AJ77" s="322"/>
      <c r="AK77" s="322"/>
      <c r="AL77" s="322"/>
      <c r="AM77" s="322"/>
      <c r="AN77" s="322"/>
      <c r="AO77" s="322"/>
    </row>
    <row r="78" spans="1:41" ht="182.1" customHeight="1" thickBot="1">
      <c r="A78" s="298"/>
      <c r="B78" s="298"/>
      <c r="C78" s="298"/>
      <c r="D78" s="298"/>
      <c r="E78" s="298"/>
      <c r="F78" s="321"/>
      <c r="G78" s="298"/>
      <c r="H78" s="298"/>
      <c r="I78" s="298"/>
      <c r="J78" s="298"/>
      <c r="K78" s="298"/>
      <c r="L78" s="298"/>
      <c r="M78" s="300"/>
      <c r="N78" s="300"/>
      <c r="O78" s="195" t="s">
        <v>81</v>
      </c>
      <c r="P78" s="196">
        <f>Q78*P77</f>
        <v>0</v>
      </c>
      <c r="Q78" s="197">
        <f t="shared" si="2"/>
        <v>0</v>
      </c>
      <c r="R78" s="201"/>
      <c r="S78" s="202"/>
      <c r="T78" s="202"/>
      <c r="U78" s="202"/>
      <c r="V78" s="202"/>
      <c r="W78" s="202"/>
      <c r="X78" s="202"/>
      <c r="Y78" s="202"/>
      <c r="Z78" s="202"/>
      <c r="AA78" s="202"/>
      <c r="AB78" s="202"/>
      <c r="AC78" s="203"/>
      <c r="AD78" s="322"/>
      <c r="AE78" s="322"/>
      <c r="AF78" s="322"/>
      <c r="AG78" s="322"/>
      <c r="AH78" s="322"/>
      <c r="AI78" s="322"/>
      <c r="AJ78" s="322"/>
      <c r="AK78" s="322"/>
      <c r="AL78" s="322"/>
      <c r="AM78" s="322"/>
      <c r="AN78" s="322"/>
      <c r="AO78" s="322"/>
    </row>
    <row r="79" spans="1:41" ht="182.1" customHeight="1">
      <c r="A79" s="297">
        <v>35</v>
      </c>
      <c r="B79" s="297" t="s">
        <v>119</v>
      </c>
      <c r="C79" s="297" t="s">
        <v>113</v>
      </c>
      <c r="D79" s="297" t="s">
        <v>175</v>
      </c>
      <c r="E79" s="297" t="s">
        <v>176</v>
      </c>
      <c r="F79" s="320" t="s">
        <v>130</v>
      </c>
      <c r="G79" s="297" t="s">
        <v>208</v>
      </c>
      <c r="H79" s="297" t="s">
        <v>209</v>
      </c>
      <c r="I79" s="297" t="s">
        <v>214</v>
      </c>
      <c r="J79" s="297" t="s">
        <v>215</v>
      </c>
      <c r="K79" s="297" t="s">
        <v>78</v>
      </c>
      <c r="L79" s="297" t="s">
        <v>79</v>
      </c>
      <c r="M79" s="299">
        <v>44562</v>
      </c>
      <c r="N79" s="299">
        <v>44926</v>
      </c>
      <c r="O79" s="192" t="s">
        <v>80</v>
      </c>
      <c r="P79" s="193">
        <f>15%/28</f>
        <v>5.3571428571428572E-3</v>
      </c>
      <c r="Q79" s="194">
        <f t="shared" si="2"/>
        <v>1</v>
      </c>
      <c r="R79" s="198"/>
      <c r="S79" s="199"/>
      <c r="T79" s="199">
        <v>0.25</v>
      </c>
      <c r="U79" s="199"/>
      <c r="V79" s="200"/>
      <c r="W79" s="199">
        <v>0.25</v>
      </c>
      <c r="X79" s="200"/>
      <c r="Y79" s="199"/>
      <c r="Z79" s="200">
        <v>0.25</v>
      </c>
      <c r="AA79" s="199"/>
      <c r="AB79" s="200"/>
      <c r="AC79" s="204">
        <v>0.25</v>
      </c>
      <c r="AD79" s="322"/>
      <c r="AE79" s="322"/>
      <c r="AF79" s="322"/>
      <c r="AG79" s="322"/>
      <c r="AH79" s="322"/>
      <c r="AI79" s="322"/>
      <c r="AJ79" s="322"/>
      <c r="AK79" s="322"/>
      <c r="AL79" s="322"/>
      <c r="AM79" s="322"/>
      <c r="AN79" s="322"/>
      <c r="AO79" s="322"/>
    </row>
    <row r="80" spans="1:41" ht="182.1" customHeight="1" thickBot="1">
      <c r="A80" s="298"/>
      <c r="B80" s="298"/>
      <c r="C80" s="298"/>
      <c r="D80" s="298"/>
      <c r="E80" s="298"/>
      <c r="F80" s="321"/>
      <c r="G80" s="298"/>
      <c r="H80" s="298"/>
      <c r="I80" s="298"/>
      <c r="J80" s="298"/>
      <c r="K80" s="298"/>
      <c r="L80" s="298"/>
      <c r="M80" s="300"/>
      <c r="N80" s="300"/>
      <c r="O80" s="195" t="s">
        <v>81</v>
      </c>
      <c r="P80" s="196">
        <f>Q80*P79</f>
        <v>0</v>
      </c>
      <c r="Q80" s="197">
        <f t="shared" si="2"/>
        <v>0</v>
      </c>
      <c r="R80" s="201"/>
      <c r="S80" s="202"/>
      <c r="T80" s="202"/>
      <c r="U80" s="202"/>
      <c r="V80" s="202"/>
      <c r="W80" s="202"/>
      <c r="X80" s="202"/>
      <c r="Y80" s="202"/>
      <c r="Z80" s="202"/>
      <c r="AA80" s="202"/>
      <c r="AB80" s="202"/>
      <c r="AC80" s="203"/>
      <c r="AD80" s="322"/>
      <c r="AE80" s="322"/>
      <c r="AF80" s="322"/>
      <c r="AG80" s="322"/>
      <c r="AH80" s="322"/>
      <c r="AI80" s="322"/>
      <c r="AJ80" s="322"/>
      <c r="AK80" s="322"/>
      <c r="AL80" s="322"/>
      <c r="AM80" s="322"/>
      <c r="AN80" s="322"/>
      <c r="AO80" s="322"/>
    </row>
    <row r="81" spans="1:41" ht="182.1" customHeight="1">
      <c r="A81" s="297">
        <v>36</v>
      </c>
      <c r="B81" s="297" t="s">
        <v>119</v>
      </c>
      <c r="C81" s="297" t="s">
        <v>113</v>
      </c>
      <c r="D81" s="297" t="s">
        <v>175</v>
      </c>
      <c r="E81" s="297" t="s">
        <v>176</v>
      </c>
      <c r="F81" s="320" t="s">
        <v>130</v>
      </c>
      <c r="G81" s="297" t="s">
        <v>208</v>
      </c>
      <c r="H81" s="297" t="s">
        <v>209</v>
      </c>
      <c r="I81" s="297" t="s">
        <v>216</v>
      </c>
      <c r="J81" s="297" t="s">
        <v>217</v>
      </c>
      <c r="K81" s="297" t="s">
        <v>78</v>
      </c>
      <c r="L81" s="297" t="s">
        <v>79</v>
      </c>
      <c r="M81" s="299">
        <v>44562</v>
      </c>
      <c r="N81" s="299">
        <v>44926</v>
      </c>
      <c r="O81" s="192" t="s">
        <v>80</v>
      </c>
      <c r="P81" s="193">
        <f>15%/28</f>
        <v>5.3571428571428572E-3</v>
      </c>
      <c r="Q81" s="194">
        <f t="shared" si="2"/>
        <v>1</v>
      </c>
      <c r="R81" s="198"/>
      <c r="S81" s="199"/>
      <c r="T81" s="199">
        <v>0.25</v>
      </c>
      <c r="U81" s="199"/>
      <c r="V81" s="200"/>
      <c r="W81" s="199">
        <v>0.25</v>
      </c>
      <c r="X81" s="200"/>
      <c r="Y81" s="199"/>
      <c r="Z81" s="200">
        <v>0.25</v>
      </c>
      <c r="AA81" s="199"/>
      <c r="AB81" s="200"/>
      <c r="AC81" s="204">
        <v>0.25</v>
      </c>
      <c r="AD81" s="322"/>
      <c r="AE81" s="322"/>
      <c r="AF81" s="322"/>
      <c r="AG81" s="322"/>
      <c r="AH81" s="322"/>
      <c r="AI81" s="322"/>
      <c r="AJ81" s="322"/>
      <c r="AK81" s="322"/>
      <c r="AL81" s="322"/>
      <c r="AM81" s="322"/>
      <c r="AN81" s="322"/>
      <c r="AO81" s="322"/>
    </row>
    <row r="82" spans="1:41" ht="182.1" customHeight="1" thickBot="1">
      <c r="A82" s="298"/>
      <c r="B82" s="298"/>
      <c r="C82" s="298"/>
      <c r="D82" s="298"/>
      <c r="E82" s="298"/>
      <c r="F82" s="321"/>
      <c r="G82" s="298"/>
      <c r="H82" s="298"/>
      <c r="I82" s="298"/>
      <c r="J82" s="298"/>
      <c r="K82" s="298"/>
      <c r="L82" s="298"/>
      <c r="M82" s="300"/>
      <c r="N82" s="300"/>
      <c r="O82" s="195" t="s">
        <v>81</v>
      </c>
      <c r="P82" s="196">
        <f>Q82*P81</f>
        <v>0</v>
      </c>
      <c r="Q82" s="197">
        <f t="shared" si="2"/>
        <v>0</v>
      </c>
      <c r="R82" s="201"/>
      <c r="S82" s="202"/>
      <c r="T82" s="202"/>
      <c r="U82" s="202"/>
      <c r="V82" s="202"/>
      <c r="W82" s="202"/>
      <c r="X82" s="202"/>
      <c r="Y82" s="202"/>
      <c r="Z82" s="202"/>
      <c r="AA82" s="202"/>
      <c r="AB82" s="202"/>
      <c r="AC82" s="203"/>
      <c r="AD82" s="322"/>
      <c r="AE82" s="322"/>
      <c r="AF82" s="322"/>
      <c r="AG82" s="322"/>
      <c r="AH82" s="322"/>
      <c r="AI82" s="322"/>
      <c r="AJ82" s="322"/>
      <c r="AK82" s="322"/>
      <c r="AL82" s="322"/>
      <c r="AM82" s="322"/>
      <c r="AN82" s="322"/>
      <c r="AO82" s="322"/>
    </row>
    <row r="83" spans="1:41" ht="182.1" customHeight="1">
      <c r="A83" s="297">
        <v>37</v>
      </c>
      <c r="B83" s="297" t="s">
        <v>119</v>
      </c>
      <c r="C83" s="297" t="s">
        <v>113</v>
      </c>
      <c r="D83" s="297" t="s">
        <v>175</v>
      </c>
      <c r="E83" s="297" t="s">
        <v>176</v>
      </c>
      <c r="F83" s="320" t="s">
        <v>130</v>
      </c>
      <c r="G83" s="297" t="s">
        <v>208</v>
      </c>
      <c r="H83" s="297" t="s">
        <v>209</v>
      </c>
      <c r="I83" s="297" t="s">
        <v>218</v>
      </c>
      <c r="J83" s="297" t="s">
        <v>219</v>
      </c>
      <c r="K83" s="297" t="s">
        <v>78</v>
      </c>
      <c r="L83" s="297" t="s">
        <v>79</v>
      </c>
      <c r="M83" s="299">
        <v>44562</v>
      </c>
      <c r="N83" s="299">
        <v>44926</v>
      </c>
      <c r="O83" s="192" t="s">
        <v>80</v>
      </c>
      <c r="P83" s="193">
        <f>15%/28</f>
        <v>5.3571428571428572E-3</v>
      </c>
      <c r="Q83" s="194">
        <f t="shared" si="2"/>
        <v>1</v>
      </c>
      <c r="R83" s="198"/>
      <c r="S83" s="199"/>
      <c r="T83" s="199">
        <v>0.25</v>
      </c>
      <c r="U83" s="199"/>
      <c r="V83" s="200"/>
      <c r="W83" s="199">
        <v>0.25</v>
      </c>
      <c r="X83" s="200"/>
      <c r="Y83" s="199"/>
      <c r="Z83" s="200">
        <v>0.25</v>
      </c>
      <c r="AA83" s="199"/>
      <c r="AB83" s="200"/>
      <c r="AC83" s="204">
        <v>0.25</v>
      </c>
      <c r="AD83" s="322"/>
      <c r="AE83" s="322"/>
      <c r="AF83" s="322"/>
      <c r="AG83" s="322"/>
      <c r="AH83" s="322"/>
      <c r="AI83" s="322"/>
      <c r="AJ83" s="322"/>
      <c r="AK83" s="322"/>
      <c r="AL83" s="322"/>
      <c r="AM83" s="322"/>
      <c r="AN83" s="322"/>
      <c r="AO83" s="322"/>
    </row>
    <row r="84" spans="1:41" ht="182.1" customHeight="1" thickBot="1">
      <c r="A84" s="298"/>
      <c r="B84" s="298"/>
      <c r="C84" s="298"/>
      <c r="D84" s="298"/>
      <c r="E84" s="298"/>
      <c r="F84" s="321"/>
      <c r="G84" s="298"/>
      <c r="H84" s="298"/>
      <c r="I84" s="298"/>
      <c r="J84" s="298"/>
      <c r="K84" s="298"/>
      <c r="L84" s="298"/>
      <c r="M84" s="300"/>
      <c r="N84" s="300"/>
      <c r="O84" s="195" t="s">
        <v>81</v>
      </c>
      <c r="P84" s="196">
        <f>Q84*P83</f>
        <v>0</v>
      </c>
      <c r="Q84" s="197">
        <f t="shared" si="2"/>
        <v>0</v>
      </c>
      <c r="R84" s="201"/>
      <c r="S84" s="202"/>
      <c r="T84" s="202"/>
      <c r="U84" s="202"/>
      <c r="V84" s="202"/>
      <c r="W84" s="202"/>
      <c r="X84" s="202"/>
      <c r="Y84" s="202"/>
      <c r="Z84" s="202"/>
      <c r="AA84" s="202"/>
      <c r="AB84" s="202"/>
      <c r="AC84" s="203"/>
      <c r="AD84" s="322"/>
      <c r="AE84" s="322"/>
      <c r="AF84" s="322"/>
      <c r="AG84" s="322"/>
      <c r="AH84" s="322"/>
      <c r="AI84" s="322"/>
      <c r="AJ84" s="322"/>
      <c r="AK84" s="322"/>
      <c r="AL84" s="322"/>
      <c r="AM84" s="322"/>
      <c r="AN84" s="322"/>
      <c r="AO84" s="322"/>
    </row>
    <row r="85" spans="1:41" ht="182.1" customHeight="1">
      <c r="A85" s="297">
        <v>38</v>
      </c>
      <c r="B85" s="297" t="s">
        <v>101</v>
      </c>
      <c r="C85" s="297" t="s">
        <v>204</v>
      </c>
      <c r="D85" s="297" t="s">
        <v>175</v>
      </c>
      <c r="E85" s="297" t="s">
        <v>176</v>
      </c>
      <c r="F85" s="320" t="s">
        <v>130</v>
      </c>
      <c r="G85" s="297" t="s">
        <v>220</v>
      </c>
      <c r="H85" s="297" t="s">
        <v>221</v>
      </c>
      <c r="I85" s="297" t="s">
        <v>221</v>
      </c>
      <c r="J85" s="297" t="s">
        <v>222</v>
      </c>
      <c r="K85" s="297" t="s">
        <v>78</v>
      </c>
      <c r="L85" s="297" t="s">
        <v>79</v>
      </c>
      <c r="M85" s="299">
        <v>44562</v>
      </c>
      <c r="N85" s="299">
        <v>44926</v>
      </c>
      <c r="O85" s="192" t="s">
        <v>80</v>
      </c>
      <c r="P85" s="193">
        <f>15%/28</f>
        <v>5.3571428571428572E-3</v>
      </c>
      <c r="Q85" s="194">
        <f t="shared" si="2"/>
        <v>1</v>
      </c>
      <c r="R85" s="198"/>
      <c r="S85" s="199"/>
      <c r="T85" s="199">
        <v>0.25</v>
      </c>
      <c r="U85" s="199"/>
      <c r="V85" s="200"/>
      <c r="W85" s="199">
        <v>0.25</v>
      </c>
      <c r="X85" s="200"/>
      <c r="Y85" s="199"/>
      <c r="Z85" s="200">
        <v>0.25</v>
      </c>
      <c r="AA85" s="199"/>
      <c r="AB85" s="200"/>
      <c r="AC85" s="204">
        <v>0.25</v>
      </c>
      <c r="AD85" s="322"/>
      <c r="AE85" s="322"/>
      <c r="AF85" s="322"/>
      <c r="AG85" s="322"/>
      <c r="AH85" s="322"/>
      <c r="AI85" s="322"/>
      <c r="AJ85" s="322"/>
      <c r="AK85" s="322"/>
      <c r="AL85" s="322"/>
      <c r="AM85" s="322"/>
      <c r="AN85" s="322"/>
      <c r="AO85" s="322"/>
    </row>
    <row r="86" spans="1:41" ht="182.1" customHeight="1" thickBot="1">
      <c r="A86" s="298"/>
      <c r="B86" s="298"/>
      <c r="C86" s="298"/>
      <c r="D86" s="298"/>
      <c r="E86" s="298"/>
      <c r="F86" s="321"/>
      <c r="G86" s="298"/>
      <c r="H86" s="298"/>
      <c r="I86" s="298"/>
      <c r="J86" s="298"/>
      <c r="K86" s="298"/>
      <c r="L86" s="298"/>
      <c r="M86" s="300"/>
      <c r="N86" s="300"/>
      <c r="O86" s="195" t="s">
        <v>81</v>
      </c>
      <c r="P86" s="196">
        <f>Q86*P85</f>
        <v>0</v>
      </c>
      <c r="Q86" s="197">
        <f t="shared" si="2"/>
        <v>0</v>
      </c>
      <c r="R86" s="201"/>
      <c r="S86" s="202"/>
      <c r="T86" s="202"/>
      <c r="U86" s="202"/>
      <c r="V86" s="202"/>
      <c r="W86" s="202"/>
      <c r="X86" s="202"/>
      <c r="Y86" s="202"/>
      <c r="Z86" s="202"/>
      <c r="AA86" s="202"/>
      <c r="AB86" s="202"/>
      <c r="AC86" s="203"/>
      <c r="AD86" s="322"/>
      <c r="AE86" s="322"/>
      <c r="AF86" s="322"/>
      <c r="AG86" s="322"/>
      <c r="AH86" s="322"/>
      <c r="AI86" s="322"/>
      <c r="AJ86" s="322"/>
      <c r="AK86" s="322"/>
      <c r="AL86" s="322"/>
      <c r="AM86" s="322"/>
      <c r="AN86" s="322"/>
      <c r="AO86" s="322"/>
    </row>
    <row r="87" spans="1:41" ht="182.1" customHeight="1">
      <c r="A87" s="297">
        <v>39</v>
      </c>
      <c r="B87" s="297" t="s">
        <v>119</v>
      </c>
      <c r="C87" s="297" t="s">
        <v>113</v>
      </c>
      <c r="D87" s="297" t="s">
        <v>103</v>
      </c>
      <c r="E87" s="297" t="s">
        <v>120</v>
      </c>
      <c r="F87" s="320" t="s">
        <v>130</v>
      </c>
      <c r="G87" s="297" t="s">
        <v>223</v>
      </c>
      <c r="H87" s="297" t="s">
        <v>224</v>
      </c>
      <c r="I87" s="297" t="s">
        <v>225</v>
      </c>
      <c r="J87" s="297" t="s">
        <v>226</v>
      </c>
      <c r="K87" s="297" t="s">
        <v>78</v>
      </c>
      <c r="L87" s="297" t="s">
        <v>79</v>
      </c>
      <c r="M87" s="299">
        <v>44562</v>
      </c>
      <c r="N87" s="299">
        <v>44926</v>
      </c>
      <c r="O87" s="192" t="s">
        <v>80</v>
      </c>
      <c r="P87" s="193">
        <f>15%/28</f>
        <v>5.3571428571428572E-3</v>
      </c>
      <c r="Q87" s="194">
        <f t="shared" si="2"/>
        <v>1</v>
      </c>
      <c r="R87" s="198"/>
      <c r="S87" s="199"/>
      <c r="T87" s="199">
        <v>0.25</v>
      </c>
      <c r="U87" s="199"/>
      <c r="V87" s="200"/>
      <c r="W87" s="199">
        <v>0.25</v>
      </c>
      <c r="X87" s="200"/>
      <c r="Y87" s="199"/>
      <c r="Z87" s="200">
        <v>0.25</v>
      </c>
      <c r="AA87" s="199"/>
      <c r="AB87" s="200"/>
      <c r="AC87" s="204">
        <v>0.25</v>
      </c>
      <c r="AD87" s="322"/>
      <c r="AE87" s="322"/>
      <c r="AF87" s="322"/>
      <c r="AG87" s="322"/>
      <c r="AH87" s="322"/>
      <c r="AI87" s="322"/>
      <c r="AJ87" s="322"/>
      <c r="AK87" s="322"/>
      <c r="AL87" s="322"/>
      <c r="AM87" s="322"/>
      <c r="AN87" s="322"/>
      <c r="AO87" s="322"/>
    </row>
    <row r="88" spans="1:41" ht="182.1" customHeight="1" thickBot="1">
      <c r="A88" s="298"/>
      <c r="B88" s="298"/>
      <c r="C88" s="298"/>
      <c r="D88" s="298"/>
      <c r="E88" s="298"/>
      <c r="F88" s="321"/>
      <c r="G88" s="298"/>
      <c r="H88" s="298"/>
      <c r="I88" s="298"/>
      <c r="J88" s="298"/>
      <c r="K88" s="298"/>
      <c r="L88" s="298"/>
      <c r="M88" s="300"/>
      <c r="N88" s="300"/>
      <c r="O88" s="195" t="s">
        <v>81</v>
      </c>
      <c r="P88" s="196">
        <f>Q88*P87</f>
        <v>0</v>
      </c>
      <c r="Q88" s="197">
        <f t="shared" si="2"/>
        <v>0</v>
      </c>
      <c r="R88" s="201"/>
      <c r="S88" s="202"/>
      <c r="T88" s="202"/>
      <c r="U88" s="202"/>
      <c r="V88" s="202"/>
      <c r="W88" s="202"/>
      <c r="X88" s="202"/>
      <c r="Y88" s="202"/>
      <c r="Z88" s="202"/>
      <c r="AA88" s="202"/>
      <c r="AB88" s="202"/>
      <c r="AC88" s="203"/>
      <c r="AD88" s="322"/>
      <c r="AE88" s="322"/>
      <c r="AF88" s="322"/>
      <c r="AG88" s="322"/>
      <c r="AH88" s="322"/>
      <c r="AI88" s="322"/>
      <c r="AJ88" s="322"/>
      <c r="AK88" s="322"/>
      <c r="AL88" s="322"/>
      <c r="AM88" s="322"/>
      <c r="AN88" s="322"/>
      <c r="AO88" s="322"/>
    </row>
    <row r="89" spans="1:41" ht="182.1" customHeight="1">
      <c r="A89" s="297">
        <v>40</v>
      </c>
      <c r="B89" s="297" t="s">
        <v>119</v>
      </c>
      <c r="C89" s="297" t="s">
        <v>113</v>
      </c>
      <c r="D89" s="297" t="s">
        <v>227</v>
      </c>
      <c r="E89" s="297" t="s">
        <v>227</v>
      </c>
      <c r="F89" s="320" t="s">
        <v>130</v>
      </c>
      <c r="G89" s="297" t="s">
        <v>86</v>
      </c>
      <c r="H89" s="297" t="s">
        <v>228</v>
      </c>
      <c r="I89" s="297" t="s">
        <v>229</v>
      </c>
      <c r="J89" s="297" t="s">
        <v>149</v>
      </c>
      <c r="K89" s="297" t="s">
        <v>78</v>
      </c>
      <c r="L89" s="297" t="s">
        <v>79</v>
      </c>
      <c r="M89" s="299">
        <v>44562</v>
      </c>
      <c r="N89" s="299">
        <v>44926</v>
      </c>
      <c r="O89" s="192" t="s">
        <v>80</v>
      </c>
      <c r="P89" s="193">
        <f>15%/28</f>
        <v>5.3571428571428572E-3</v>
      </c>
      <c r="Q89" s="194">
        <f t="shared" si="2"/>
        <v>1</v>
      </c>
      <c r="R89" s="198"/>
      <c r="S89" s="199"/>
      <c r="T89" s="199">
        <v>0.25</v>
      </c>
      <c r="U89" s="199"/>
      <c r="V89" s="200"/>
      <c r="W89" s="199">
        <v>0.25</v>
      </c>
      <c r="X89" s="200"/>
      <c r="Y89" s="199"/>
      <c r="Z89" s="200">
        <v>0.25</v>
      </c>
      <c r="AA89" s="199"/>
      <c r="AB89" s="200"/>
      <c r="AC89" s="204">
        <v>0.25</v>
      </c>
      <c r="AD89" s="322"/>
      <c r="AE89" s="322"/>
      <c r="AF89" s="322"/>
      <c r="AG89" s="322"/>
      <c r="AH89" s="322"/>
      <c r="AI89" s="322"/>
      <c r="AJ89" s="322"/>
      <c r="AK89" s="322"/>
      <c r="AL89" s="322"/>
      <c r="AM89" s="322"/>
      <c r="AN89" s="322"/>
      <c r="AO89" s="322"/>
    </row>
    <row r="90" spans="1:41" ht="182.1" customHeight="1" thickBot="1">
      <c r="A90" s="298"/>
      <c r="B90" s="298"/>
      <c r="C90" s="298"/>
      <c r="D90" s="298"/>
      <c r="E90" s="298"/>
      <c r="F90" s="321"/>
      <c r="G90" s="298"/>
      <c r="H90" s="298"/>
      <c r="I90" s="298"/>
      <c r="J90" s="298"/>
      <c r="K90" s="298"/>
      <c r="L90" s="298"/>
      <c r="M90" s="300"/>
      <c r="N90" s="300"/>
      <c r="O90" s="195" t="s">
        <v>81</v>
      </c>
      <c r="P90" s="196">
        <f>Q90*P89</f>
        <v>0</v>
      </c>
      <c r="Q90" s="197">
        <f t="shared" si="2"/>
        <v>0</v>
      </c>
      <c r="R90" s="201"/>
      <c r="S90" s="202"/>
      <c r="T90" s="202"/>
      <c r="U90" s="202"/>
      <c r="V90" s="202"/>
      <c r="W90" s="202"/>
      <c r="X90" s="202"/>
      <c r="Y90" s="202"/>
      <c r="Z90" s="202"/>
      <c r="AA90" s="202"/>
      <c r="AB90" s="202"/>
      <c r="AC90" s="203"/>
      <c r="AD90" s="322"/>
      <c r="AE90" s="322"/>
      <c r="AF90" s="322"/>
      <c r="AG90" s="322"/>
      <c r="AH90" s="322"/>
      <c r="AI90" s="322"/>
      <c r="AJ90" s="322"/>
      <c r="AK90" s="322"/>
      <c r="AL90" s="322"/>
      <c r="AM90" s="322"/>
      <c r="AN90" s="322"/>
      <c r="AO90" s="322"/>
    </row>
    <row r="91" spans="1:41" ht="120.6" customHeight="1">
      <c r="A91" s="297">
        <v>41</v>
      </c>
      <c r="B91" s="297" t="s">
        <v>119</v>
      </c>
      <c r="C91" s="297" t="s">
        <v>113</v>
      </c>
      <c r="D91" s="297" t="s">
        <v>103</v>
      </c>
      <c r="E91" s="297" t="s">
        <v>104</v>
      </c>
      <c r="F91" s="316" t="s">
        <v>230</v>
      </c>
      <c r="G91" s="297" t="s">
        <v>231</v>
      </c>
      <c r="H91" s="297" t="s">
        <v>232</v>
      </c>
      <c r="I91" s="297" t="s">
        <v>233</v>
      </c>
      <c r="J91" s="297" t="s">
        <v>207</v>
      </c>
      <c r="K91" s="297" t="s">
        <v>78</v>
      </c>
      <c r="L91" s="297" t="s">
        <v>79</v>
      </c>
      <c r="M91" s="299">
        <v>44562</v>
      </c>
      <c r="N91" s="299">
        <v>44926</v>
      </c>
      <c r="O91" s="192" t="s">
        <v>80</v>
      </c>
      <c r="P91" s="193">
        <f>15%/6</f>
        <v>2.4999999999999998E-2</v>
      </c>
      <c r="Q91" s="194">
        <f t="shared" si="2"/>
        <v>1</v>
      </c>
      <c r="R91" s="198"/>
      <c r="S91" s="199"/>
      <c r="T91" s="199">
        <v>0.25</v>
      </c>
      <c r="U91" s="199"/>
      <c r="V91" s="200"/>
      <c r="W91" s="199">
        <v>0.25</v>
      </c>
      <c r="X91" s="200"/>
      <c r="Y91" s="199"/>
      <c r="Z91" s="200">
        <v>0.25</v>
      </c>
      <c r="AA91" s="199"/>
      <c r="AB91" s="200"/>
      <c r="AC91" s="204">
        <v>0.25</v>
      </c>
      <c r="AD91" s="322"/>
      <c r="AE91" s="322"/>
      <c r="AF91" s="322"/>
      <c r="AG91" s="322"/>
      <c r="AH91" s="322"/>
      <c r="AI91" s="322"/>
      <c r="AJ91" s="322"/>
      <c r="AK91" s="322"/>
      <c r="AL91" s="322"/>
      <c r="AM91" s="322"/>
      <c r="AN91" s="322"/>
      <c r="AO91" s="322"/>
    </row>
    <row r="92" spans="1:41" ht="120.6" customHeight="1" thickBot="1">
      <c r="A92" s="298"/>
      <c r="B92" s="298"/>
      <c r="C92" s="298"/>
      <c r="D92" s="298"/>
      <c r="E92" s="298"/>
      <c r="F92" s="317"/>
      <c r="G92" s="298"/>
      <c r="H92" s="298"/>
      <c r="I92" s="298"/>
      <c r="J92" s="298"/>
      <c r="K92" s="298"/>
      <c r="L92" s="298"/>
      <c r="M92" s="300"/>
      <c r="N92" s="300"/>
      <c r="O92" s="195" t="s">
        <v>81</v>
      </c>
      <c r="P92" s="196">
        <f>Q92*P91</f>
        <v>0</v>
      </c>
      <c r="Q92" s="197">
        <f t="shared" si="2"/>
        <v>0</v>
      </c>
      <c r="R92" s="201"/>
      <c r="S92" s="202"/>
      <c r="T92" s="202"/>
      <c r="U92" s="202"/>
      <c r="V92" s="202"/>
      <c r="W92" s="202"/>
      <c r="X92" s="202"/>
      <c r="Y92" s="202"/>
      <c r="Z92" s="202"/>
      <c r="AA92" s="202"/>
      <c r="AB92" s="202"/>
      <c r="AC92" s="203"/>
      <c r="AD92" s="322"/>
      <c r="AE92" s="322"/>
      <c r="AF92" s="322"/>
      <c r="AG92" s="322"/>
      <c r="AH92" s="322"/>
      <c r="AI92" s="322"/>
      <c r="AJ92" s="322"/>
      <c r="AK92" s="322"/>
      <c r="AL92" s="322"/>
      <c r="AM92" s="322"/>
      <c r="AN92" s="322"/>
      <c r="AO92" s="322"/>
    </row>
    <row r="93" spans="1:41" ht="182.1" customHeight="1">
      <c r="A93" s="297">
        <v>42</v>
      </c>
      <c r="B93" s="297" t="s">
        <v>119</v>
      </c>
      <c r="C93" s="297" t="s">
        <v>113</v>
      </c>
      <c r="D93" s="297" t="s">
        <v>103</v>
      </c>
      <c r="E93" s="297" t="s">
        <v>104</v>
      </c>
      <c r="F93" s="316" t="s">
        <v>230</v>
      </c>
      <c r="G93" s="297" t="s">
        <v>234</v>
      </c>
      <c r="H93" s="297" t="s">
        <v>235</v>
      </c>
      <c r="I93" s="297" t="s">
        <v>236</v>
      </c>
      <c r="J93" s="297" t="s">
        <v>149</v>
      </c>
      <c r="K93" s="297" t="s">
        <v>78</v>
      </c>
      <c r="L93" s="297" t="s">
        <v>79</v>
      </c>
      <c r="M93" s="299">
        <v>44562</v>
      </c>
      <c r="N93" s="299">
        <v>44926</v>
      </c>
      <c r="O93" s="192" t="s">
        <v>80</v>
      </c>
      <c r="P93" s="193">
        <f>15%/6</f>
        <v>2.4999999999999998E-2</v>
      </c>
      <c r="Q93" s="194">
        <f t="shared" si="2"/>
        <v>1</v>
      </c>
      <c r="R93" s="198"/>
      <c r="S93" s="199"/>
      <c r="T93" s="199">
        <v>0.25</v>
      </c>
      <c r="U93" s="199"/>
      <c r="V93" s="200"/>
      <c r="W93" s="199">
        <v>0.25</v>
      </c>
      <c r="X93" s="200"/>
      <c r="Y93" s="199"/>
      <c r="Z93" s="200">
        <v>0.25</v>
      </c>
      <c r="AA93" s="199"/>
      <c r="AB93" s="200"/>
      <c r="AC93" s="204">
        <v>0.25</v>
      </c>
      <c r="AD93" s="322"/>
      <c r="AE93" s="322"/>
      <c r="AF93" s="322"/>
      <c r="AG93" s="322"/>
      <c r="AH93" s="322"/>
      <c r="AI93" s="322"/>
      <c r="AJ93" s="322"/>
      <c r="AK93" s="322"/>
      <c r="AL93" s="322"/>
      <c r="AM93" s="322"/>
      <c r="AN93" s="322"/>
      <c r="AO93" s="322"/>
    </row>
    <row r="94" spans="1:41" ht="182.1" customHeight="1" thickBot="1">
      <c r="A94" s="298"/>
      <c r="B94" s="298"/>
      <c r="C94" s="298"/>
      <c r="D94" s="298"/>
      <c r="E94" s="298"/>
      <c r="F94" s="317"/>
      <c r="G94" s="298"/>
      <c r="H94" s="298"/>
      <c r="I94" s="298"/>
      <c r="J94" s="298"/>
      <c r="K94" s="298"/>
      <c r="L94" s="298"/>
      <c r="M94" s="300"/>
      <c r="N94" s="300"/>
      <c r="O94" s="195" t="s">
        <v>81</v>
      </c>
      <c r="P94" s="196">
        <f>Q94*P93</f>
        <v>0</v>
      </c>
      <c r="Q94" s="197">
        <f t="shared" si="2"/>
        <v>0</v>
      </c>
      <c r="R94" s="201"/>
      <c r="S94" s="202"/>
      <c r="T94" s="202"/>
      <c r="U94" s="202"/>
      <c r="V94" s="202"/>
      <c r="W94" s="202"/>
      <c r="X94" s="202"/>
      <c r="Y94" s="202"/>
      <c r="Z94" s="202"/>
      <c r="AA94" s="202"/>
      <c r="AB94" s="202"/>
      <c r="AC94" s="203"/>
      <c r="AD94" s="322"/>
      <c r="AE94" s="322"/>
      <c r="AF94" s="322"/>
      <c r="AG94" s="322"/>
      <c r="AH94" s="322"/>
      <c r="AI94" s="322"/>
      <c r="AJ94" s="322"/>
      <c r="AK94" s="322"/>
      <c r="AL94" s="322"/>
      <c r="AM94" s="322"/>
      <c r="AN94" s="322"/>
      <c r="AO94" s="322"/>
    </row>
    <row r="95" spans="1:41" ht="182.1" customHeight="1">
      <c r="A95" s="297">
        <v>43</v>
      </c>
      <c r="B95" s="297" t="s">
        <v>119</v>
      </c>
      <c r="C95" s="297" t="s">
        <v>113</v>
      </c>
      <c r="D95" s="297" t="s">
        <v>103</v>
      </c>
      <c r="E95" s="297" t="s">
        <v>104</v>
      </c>
      <c r="F95" s="316" t="s">
        <v>230</v>
      </c>
      <c r="G95" s="305" t="s">
        <v>237</v>
      </c>
      <c r="H95" s="297" t="s">
        <v>238</v>
      </c>
      <c r="I95" s="297" t="s">
        <v>239</v>
      </c>
      <c r="J95" s="297" t="s">
        <v>149</v>
      </c>
      <c r="K95" s="297" t="s">
        <v>78</v>
      </c>
      <c r="L95" s="297" t="s">
        <v>79</v>
      </c>
      <c r="M95" s="299">
        <v>44562</v>
      </c>
      <c r="N95" s="299">
        <v>44926</v>
      </c>
      <c r="O95" s="192" t="s">
        <v>80</v>
      </c>
      <c r="P95" s="193">
        <f>15%/6</f>
        <v>2.4999999999999998E-2</v>
      </c>
      <c r="Q95" s="194">
        <f t="shared" si="2"/>
        <v>1</v>
      </c>
      <c r="R95" s="198"/>
      <c r="S95" s="199"/>
      <c r="T95" s="199">
        <v>0.25</v>
      </c>
      <c r="U95" s="199"/>
      <c r="V95" s="200"/>
      <c r="W95" s="199">
        <v>0.25</v>
      </c>
      <c r="X95" s="200"/>
      <c r="Y95" s="199"/>
      <c r="Z95" s="200">
        <v>0.25</v>
      </c>
      <c r="AA95" s="199"/>
      <c r="AB95" s="200"/>
      <c r="AC95" s="204">
        <v>0.25</v>
      </c>
      <c r="AD95" s="322"/>
      <c r="AE95" s="322"/>
      <c r="AF95" s="322"/>
      <c r="AG95" s="322"/>
      <c r="AH95" s="322"/>
      <c r="AI95" s="322"/>
      <c r="AJ95" s="322"/>
      <c r="AK95" s="322"/>
      <c r="AL95" s="322"/>
      <c r="AM95" s="322"/>
      <c r="AN95" s="322"/>
      <c r="AO95" s="322"/>
    </row>
    <row r="96" spans="1:41" ht="182.1" customHeight="1" thickBot="1">
      <c r="A96" s="298"/>
      <c r="B96" s="298"/>
      <c r="C96" s="298"/>
      <c r="D96" s="298"/>
      <c r="E96" s="298"/>
      <c r="F96" s="317"/>
      <c r="G96" s="306"/>
      <c r="H96" s="298"/>
      <c r="I96" s="298"/>
      <c r="J96" s="298"/>
      <c r="K96" s="298"/>
      <c r="L96" s="298"/>
      <c r="M96" s="300"/>
      <c r="N96" s="300"/>
      <c r="O96" s="195" t="s">
        <v>81</v>
      </c>
      <c r="P96" s="196">
        <f>Q96*P95</f>
        <v>0</v>
      </c>
      <c r="Q96" s="197">
        <f t="shared" si="2"/>
        <v>0</v>
      </c>
      <c r="R96" s="201"/>
      <c r="S96" s="202"/>
      <c r="T96" s="202"/>
      <c r="U96" s="202"/>
      <c r="V96" s="202"/>
      <c r="W96" s="202"/>
      <c r="X96" s="202"/>
      <c r="Y96" s="202"/>
      <c r="Z96" s="202"/>
      <c r="AA96" s="202"/>
      <c r="AB96" s="202"/>
      <c r="AC96" s="203"/>
      <c r="AD96" s="322"/>
      <c r="AE96" s="322"/>
      <c r="AF96" s="322"/>
      <c r="AG96" s="322"/>
      <c r="AH96" s="322"/>
      <c r="AI96" s="322"/>
      <c r="AJ96" s="322"/>
      <c r="AK96" s="322"/>
      <c r="AL96" s="322"/>
      <c r="AM96" s="322"/>
      <c r="AN96" s="322"/>
      <c r="AO96" s="322"/>
    </row>
    <row r="97" spans="1:41" ht="182.1" customHeight="1">
      <c r="A97" s="297">
        <v>44</v>
      </c>
      <c r="B97" s="297" t="s">
        <v>119</v>
      </c>
      <c r="C97" s="297" t="s">
        <v>113</v>
      </c>
      <c r="D97" s="297" t="s">
        <v>103</v>
      </c>
      <c r="E97" s="297" t="s">
        <v>104</v>
      </c>
      <c r="F97" s="316" t="s">
        <v>230</v>
      </c>
      <c r="G97" s="297" t="s">
        <v>240</v>
      </c>
      <c r="H97" s="297" t="s">
        <v>241</v>
      </c>
      <c r="I97" s="297" t="s">
        <v>242</v>
      </c>
      <c r="J97" s="297" t="s">
        <v>149</v>
      </c>
      <c r="K97" s="297" t="s">
        <v>78</v>
      </c>
      <c r="L97" s="297" t="s">
        <v>79</v>
      </c>
      <c r="M97" s="299">
        <v>44593</v>
      </c>
      <c r="N97" s="299">
        <v>44926</v>
      </c>
      <c r="O97" s="192" t="s">
        <v>80</v>
      </c>
      <c r="P97" s="193">
        <f>15%/6</f>
        <v>2.4999999999999998E-2</v>
      </c>
      <c r="Q97" s="194">
        <f t="shared" si="2"/>
        <v>1</v>
      </c>
      <c r="R97" s="198"/>
      <c r="S97" s="199"/>
      <c r="T97" s="199">
        <v>0.25</v>
      </c>
      <c r="U97" s="199"/>
      <c r="V97" s="200"/>
      <c r="W97" s="199">
        <v>0.25</v>
      </c>
      <c r="X97" s="200"/>
      <c r="Y97" s="199"/>
      <c r="Z97" s="200">
        <v>0.25</v>
      </c>
      <c r="AA97" s="199"/>
      <c r="AB97" s="200"/>
      <c r="AC97" s="204">
        <v>0.25</v>
      </c>
      <c r="AD97" s="322"/>
      <c r="AE97" s="322"/>
      <c r="AF97" s="322"/>
      <c r="AG97" s="322"/>
      <c r="AH97" s="322"/>
      <c r="AI97" s="322"/>
      <c r="AJ97" s="322"/>
      <c r="AK97" s="322"/>
      <c r="AL97" s="322"/>
      <c r="AM97" s="322"/>
      <c r="AN97" s="322"/>
      <c r="AO97" s="322"/>
    </row>
    <row r="98" spans="1:41" ht="182.1" customHeight="1" thickBot="1">
      <c r="A98" s="298"/>
      <c r="B98" s="298"/>
      <c r="C98" s="298"/>
      <c r="D98" s="298"/>
      <c r="E98" s="298"/>
      <c r="F98" s="317"/>
      <c r="G98" s="298"/>
      <c r="H98" s="298"/>
      <c r="I98" s="298"/>
      <c r="J98" s="298"/>
      <c r="K98" s="298"/>
      <c r="L98" s="298"/>
      <c r="M98" s="300"/>
      <c r="N98" s="300"/>
      <c r="O98" s="195" t="s">
        <v>81</v>
      </c>
      <c r="P98" s="196">
        <f>Q98*P97</f>
        <v>0</v>
      </c>
      <c r="Q98" s="197">
        <f t="shared" si="2"/>
        <v>0</v>
      </c>
      <c r="R98" s="201"/>
      <c r="S98" s="202"/>
      <c r="T98" s="202"/>
      <c r="U98" s="202"/>
      <c r="V98" s="202"/>
      <c r="W98" s="202"/>
      <c r="X98" s="202"/>
      <c r="Y98" s="202"/>
      <c r="Z98" s="202"/>
      <c r="AA98" s="202"/>
      <c r="AB98" s="202"/>
      <c r="AC98" s="203"/>
      <c r="AD98" s="322"/>
      <c r="AE98" s="322"/>
      <c r="AF98" s="322"/>
      <c r="AG98" s="322"/>
      <c r="AH98" s="322"/>
      <c r="AI98" s="322"/>
      <c r="AJ98" s="322"/>
      <c r="AK98" s="322"/>
      <c r="AL98" s="322"/>
      <c r="AM98" s="322"/>
      <c r="AN98" s="322"/>
      <c r="AO98" s="322"/>
    </row>
    <row r="99" spans="1:41" ht="182.1" customHeight="1">
      <c r="A99" s="297">
        <v>45</v>
      </c>
      <c r="B99" s="297" t="s">
        <v>119</v>
      </c>
      <c r="C99" s="297" t="s">
        <v>113</v>
      </c>
      <c r="D99" s="297" t="s">
        <v>103</v>
      </c>
      <c r="E99" s="297" t="s">
        <v>104</v>
      </c>
      <c r="F99" s="316" t="s">
        <v>230</v>
      </c>
      <c r="G99" s="297" t="s">
        <v>243</v>
      </c>
      <c r="H99" s="297" t="s">
        <v>244</v>
      </c>
      <c r="I99" s="297" t="s">
        <v>239</v>
      </c>
      <c r="J99" s="297" t="s">
        <v>149</v>
      </c>
      <c r="K99" s="297" t="s">
        <v>78</v>
      </c>
      <c r="L99" s="297" t="s">
        <v>79</v>
      </c>
      <c r="M99" s="299">
        <v>44562</v>
      </c>
      <c r="N99" s="299">
        <v>44926</v>
      </c>
      <c r="O99" s="192" t="s">
        <v>80</v>
      </c>
      <c r="P99" s="193">
        <f>15%/6</f>
        <v>2.4999999999999998E-2</v>
      </c>
      <c r="Q99" s="194">
        <f t="shared" si="2"/>
        <v>1</v>
      </c>
      <c r="R99" s="198"/>
      <c r="S99" s="199"/>
      <c r="T99" s="199">
        <v>0.25</v>
      </c>
      <c r="U99" s="199"/>
      <c r="V99" s="200"/>
      <c r="W99" s="199">
        <v>0.25</v>
      </c>
      <c r="X99" s="200"/>
      <c r="Y99" s="199"/>
      <c r="Z99" s="200">
        <v>0.25</v>
      </c>
      <c r="AA99" s="199"/>
      <c r="AB99" s="200"/>
      <c r="AC99" s="204">
        <v>0.25</v>
      </c>
      <c r="AD99" s="322"/>
      <c r="AE99" s="322"/>
      <c r="AF99" s="322"/>
      <c r="AG99" s="322"/>
      <c r="AH99" s="322"/>
      <c r="AI99" s="322"/>
      <c r="AJ99" s="322"/>
      <c r="AK99" s="322"/>
      <c r="AL99" s="322"/>
      <c r="AM99" s="322"/>
      <c r="AN99" s="322"/>
      <c r="AO99" s="322"/>
    </row>
    <row r="100" spans="1:41" ht="182.1" customHeight="1" thickBot="1">
      <c r="A100" s="298"/>
      <c r="B100" s="298"/>
      <c r="C100" s="298"/>
      <c r="D100" s="298"/>
      <c r="E100" s="298"/>
      <c r="F100" s="317"/>
      <c r="G100" s="298"/>
      <c r="H100" s="298"/>
      <c r="I100" s="298"/>
      <c r="J100" s="298"/>
      <c r="K100" s="298"/>
      <c r="L100" s="298"/>
      <c r="M100" s="300"/>
      <c r="N100" s="300"/>
      <c r="O100" s="195" t="s">
        <v>81</v>
      </c>
      <c r="P100" s="196">
        <f>Q100*P99</f>
        <v>0</v>
      </c>
      <c r="Q100" s="197">
        <f t="shared" si="2"/>
        <v>0</v>
      </c>
      <c r="R100" s="201"/>
      <c r="S100" s="202"/>
      <c r="T100" s="202"/>
      <c r="U100" s="202"/>
      <c r="V100" s="202"/>
      <c r="W100" s="202"/>
      <c r="X100" s="202"/>
      <c r="Y100" s="202"/>
      <c r="Z100" s="202"/>
      <c r="AA100" s="202"/>
      <c r="AB100" s="202"/>
      <c r="AC100" s="203"/>
      <c r="AD100" s="322"/>
      <c r="AE100" s="322"/>
      <c r="AF100" s="322"/>
      <c r="AG100" s="322"/>
      <c r="AH100" s="322"/>
      <c r="AI100" s="322"/>
      <c r="AJ100" s="322"/>
      <c r="AK100" s="322"/>
      <c r="AL100" s="322"/>
      <c r="AM100" s="322"/>
      <c r="AN100" s="322"/>
      <c r="AO100" s="322"/>
    </row>
    <row r="101" spans="1:41" ht="182.1" customHeight="1">
      <c r="A101" s="297">
        <v>46</v>
      </c>
      <c r="B101" s="297" t="s">
        <v>119</v>
      </c>
      <c r="C101" s="297" t="s">
        <v>113</v>
      </c>
      <c r="D101" s="297" t="s">
        <v>103</v>
      </c>
      <c r="E101" s="297" t="s">
        <v>104</v>
      </c>
      <c r="F101" s="316" t="s">
        <v>230</v>
      </c>
      <c r="G101" s="297" t="s">
        <v>245</v>
      </c>
      <c r="H101" s="297" t="s">
        <v>246</v>
      </c>
      <c r="I101" s="297" t="s">
        <v>247</v>
      </c>
      <c r="J101" s="297" t="s">
        <v>149</v>
      </c>
      <c r="K101" s="297" t="s">
        <v>78</v>
      </c>
      <c r="L101" s="297" t="s">
        <v>79</v>
      </c>
      <c r="M101" s="299">
        <v>44562</v>
      </c>
      <c r="N101" s="299">
        <v>44926</v>
      </c>
      <c r="O101" s="192" t="s">
        <v>80</v>
      </c>
      <c r="P101" s="193">
        <f>15%/6</f>
        <v>2.4999999999999998E-2</v>
      </c>
      <c r="Q101" s="194">
        <f t="shared" si="2"/>
        <v>1</v>
      </c>
      <c r="R101" s="198"/>
      <c r="S101" s="199"/>
      <c r="T101" s="199">
        <v>0.25</v>
      </c>
      <c r="U101" s="199"/>
      <c r="V101" s="200"/>
      <c r="W101" s="199">
        <v>0.25</v>
      </c>
      <c r="X101" s="200"/>
      <c r="Y101" s="199"/>
      <c r="Z101" s="200">
        <v>0.25</v>
      </c>
      <c r="AA101" s="199"/>
      <c r="AB101" s="200"/>
      <c r="AC101" s="204">
        <v>0.25</v>
      </c>
      <c r="AD101" s="322"/>
      <c r="AE101" s="322"/>
      <c r="AF101" s="322"/>
      <c r="AG101" s="322"/>
      <c r="AH101" s="322"/>
      <c r="AI101" s="322"/>
      <c r="AJ101" s="322"/>
      <c r="AK101" s="322"/>
      <c r="AL101" s="322"/>
      <c r="AM101" s="322"/>
      <c r="AN101" s="322"/>
      <c r="AO101" s="322"/>
    </row>
    <row r="102" spans="1:41" ht="182.1" customHeight="1" thickBot="1">
      <c r="A102" s="298"/>
      <c r="B102" s="298"/>
      <c r="C102" s="298"/>
      <c r="D102" s="298"/>
      <c r="E102" s="298"/>
      <c r="F102" s="317"/>
      <c r="G102" s="298"/>
      <c r="H102" s="298"/>
      <c r="I102" s="298"/>
      <c r="J102" s="298"/>
      <c r="K102" s="298"/>
      <c r="L102" s="298"/>
      <c r="M102" s="300"/>
      <c r="N102" s="300"/>
      <c r="O102" s="195" t="s">
        <v>81</v>
      </c>
      <c r="P102" s="196">
        <f>Q102*P101</f>
        <v>0</v>
      </c>
      <c r="Q102" s="197">
        <f t="shared" si="2"/>
        <v>0</v>
      </c>
      <c r="R102" s="201"/>
      <c r="S102" s="202"/>
      <c r="T102" s="202"/>
      <c r="U102" s="202"/>
      <c r="V102" s="202"/>
      <c r="W102" s="202"/>
      <c r="X102" s="202"/>
      <c r="Y102" s="202"/>
      <c r="Z102" s="202"/>
      <c r="AA102" s="202"/>
      <c r="AB102" s="202"/>
      <c r="AC102" s="203"/>
      <c r="AD102" s="322"/>
      <c r="AE102" s="322"/>
      <c r="AF102" s="322"/>
      <c r="AG102" s="322"/>
      <c r="AH102" s="322"/>
      <c r="AI102" s="322"/>
      <c r="AJ102" s="322"/>
      <c r="AK102" s="322"/>
      <c r="AL102" s="322"/>
      <c r="AM102" s="322"/>
      <c r="AN102" s="322"/>
      <c r="AO102" s="322"/>
    </row>
    <row r="103" spans="1:41" ht="173.1" customHeight="1">
      <c r="A103" s="297">
        <v>47</v>
      </c>
      <c r="B103" s="297" t="s">
        <v>93</v>
      </c>
      <c r="C103" s="297" t="s">
        <v>94</v>
      </c>
      <c r="D103" s="297" t="s">
        <v>103</v>
      </c>
      <c r="E103" s="297" t="s">
        <v>150</v>
      </c>
      <c r="F103" s="318" t="s">
        <v>248</v>
      </c>
      <c r="G103" s="297" t="s">
        <v>249</v>
      </c>
      <c r="H103" s="297" t="s">
        <v>250</v>
      </c>
      <c r="I103" s="303" t="s">
        <v>251</v>
      </c>
      <c r="J103" s="297" t="s">
        <v>252</v>
      </c>
      <c r="K103" s="297" t="s">
        <v>78</v>
      </c>
      <c r="L103" s="297" t="s">
        <v>79</v>
      </c>
      <c r="M103" s="299">
        <v>44652</v>
      </c>
      <c r="N103" s="299">
        <v>44926</v>
      </c>
      <c r="O103" s="192" t="s">
        <v>80</v>
      </c>
      <c r="P103" s="193">
        <f>15%/2</f>
        <v>7.4999999999999997E-2</v>
      </c>
      <c r="Q103" s="194">
        <f t="shared" si="2"/>
        <v>1</v>
      </c>
      <c r="R103" s="198"/>
      <c r="S103" s="199"/>
      <c r="T103" s="199">
        <v>0.1</v>
      </c>
      <c r="U103" s="199"/>
      <c r="V103" s="200"/>
      <c r="W103" s="199">
        <v>0.3</v>
      </c>
      <c r="X103" s="200"/>
      <c r="Y103" s="199"/>
      <c r="Z103" s="200">
        <v>0.3</v>
      </c>
      <c r="AA103" s="199"/>
      <c r="AB103" s="200"/>
      <c r="AC103" s="204">
        <v>0.3</v>
      </c>
      <c r="AD103" s="322"/>
      <c r="AE103" s="322"/>
      <c r="AF103" s="322"/>
      <c r="AG103" s="322"/>
      <c r="AH103" s="322"/>
      <c r="AI103" s="322"/>
      <c r="AJ103" s="322"/>
      <c r="AK103" s="322"/>
      <c r="AL103" s="322"/>
      <c r="AM103" s="322"/>
      <c r="AN103" s="322"/>
      <c r="AO103" s="322"/>
    </row>
    <row r="104" spans="1:41" ht="173.1" customHeight="1" thickBot="1">
      <c r="A104" s="298"/>
      <c r="B104" s="298"/>
      <c r="C104" s="298"/>
      <c r="D104" s="298"/>
      <c r="E104" s="298"/>
      <c r="F104" s="319"/>
      <c r="G104" s="298"/>
      <c r="H104" s="298"/>
      <c r="I104" s="304"/>
      <c r="J104" s="298"/>
      <c r="K104" s="298"/>
      <c r="L104" s="298"/>
      <c r="M104" s="302"/>
      <c r="N104" s="302"/>
      <c r="O104" s="195" t="s">
        <v>81</v>
      </c>
      <c r="P104" s="196">
        <f>Q104*P103</f>
        <v>0</v>
      </c>
      <c r="Q104" s="197">
        <f t="shared" si="2"/>
        <v>0</v>
      </c>
      <c r="R104" s="201"/>
      <c r="S104" s="202"/>
      <c r="T104" s="202"/>
      <c r="U104" s="202"/>
      <c r="V104" s="202"/>
      <c r="W104" s="202"/>
      <c r="X104" s="202"/>
      <c r="Y104" s="202"/>
      <c r="Z104" s="202"/>
      <c r="AA104" s="202"/>
      <c r="AB104" s="202"/>
      <c r="AC104" s="203"/>
      <c r="AD104" s="322"/>
      <c r="AE104" s="322"/>
      <c r="AF104" s="322"/>
      <c r="AG104" s="322"/>
      <c r="AH104" s="322"/>
      <c r="AI104" s="322"/>
      <c r="AJ104" s="322"/>
      <c r="AK104" s="322"/>
      <c r="AL104" s="322"/>
      <c r="AM104" s="322"/>
      <c r="AN104" s="322"/>
      <c r="AO104" s="322"/>
    </row>
    <row r="105" spans="1:41" ht="223.9" customHeight="1">
      <c r="A105" s="297">
        <v>48</v>
      </c>
      <c r="B105" s="297" t="s">
        <v>93</v>
      </c>
      <c r="C105" s="297" t="s">
        <v>94</v>
      </c>
      <c r="D105" s="297" t="s">
        <v>103</v>
      </c>
      <c r="E105" s="297" t="s">
        <v>150</v>
      </c>
      <c r="F105" s="318" t="s">
        <v>248</v>
      </c>
      <c r="G105" s="297" t="s">
        <v>249</v>
      </c>
      <c r="H105" s="297" t="s">
        <v>253</v>
      </c>
      <c r="I105" s="297" t="s">
        <v>254</v>
      </c>
      <c r="J105" s="297" t="s">
        <v>255</v>
      </c>
      <c r="K105" s="297" t="s">
        <v>78</v>
      </c>
      <c r="L105" s="297" t="s">
        <v>79</v>
      </c>
      <c r="M105" s="301">
        <v>44562</v>
      </c>
      <c r="N105" s="301">
        <v>44926</v>
      </c>
      <c r="O105" s="192" t="s">
        <v>80</v>
      </c>
      <c r="P105" s="193">
        <f>15%/2</f>
        <v>7.4999999999999997E-2</v>
      </c>
      <c r="Q105" s="194">
        <f t="shared" si="2"/>
        <v>1</v>
      </c>
      <c r="R105" s="198"/>
      <c r="S105" s="199"/>
      <c r="T105" s="199">
        <v>0.25</v>
      </c>
      <c r="U105" s="199"/>
      <c r="V105" s="200"/>
      <c r="W105" s="199">
        <v>0.25</v>
      </c>
      <c r="X105" s="200"/>
      <c r="Y105" s="199"/>
      <c r="Z105" s="200">
        <v>0.25</v>
      </c>
      <c r="AA105" s="199"/>
      <c r="AB105" s="200"/>
      <c r="AC105" s="204">
        <v>0.25</v>
      </c>
      <c r="AD105" s="322"/>
      <c r="AE105" s="322"/>
      <c r="AF105" s="322"/>
      <c r="AG105" s="322"/>
      <c r="AH105" s="322"/>
      <c r="AI105" s="322"/>
      <c r="AJ105" s="322"/>
      <c r="AK105" s="322"/>
      <c r="AL105" s="322"/>
      <c r="AM105" s="322"/>
      <c r="AN105" s="322"/>
      <c r="AO105" s="322"/>
    </row>
    <row r="106" spans="1:41" ht="167.1" customHeight="1" thickBot="1">
      <c r="A106" s="298"/>
      <c r="B106" s="298"/>
      <c r="C106" s="298"/>
      <c r="D106" s="298"/>
      <c r="E106" s="298"/>
      <c r="F106" s="319"/>
      <c r="G106" s="298"/>
      <c r="H106" s="298"/>
      <c r="I106" s="298"/>
      <c r="J106" s="298"/>
      <c r="K106" s="298"/>
      <c r="L106" s="298"/>
      <c r="M106" s="302"/>
      <c r="N106" s="302"/>
      <c r="O106" s="195" t="s">
        <v>81</v>
      </c>
      <c r="P106" s="196">
        <f>Q106*P105</f>
        <v>0</v>
      </c>
      <c r="Q106" s="197">
        <f t="shared" si="2"/>
        <v>0</v>
      </c>
      <c r="R106" s="201"/>
      <c r="S106" s="202"/>
      <c r="T106" s="202"/>
      <c r="U106" s="202"/>
      <c r="V106" s="202"/>
      <c r="W106" s="202"/>
      <c r="X106" s="202"/>
      <c r="Y106" s="202"/>
      <c r="Z106" s="202"/>
      <c r="AA106" s="202"/>
      <c r="AB106" s="202"/>
      <c r="AC106" s="203"/>
      <c r="AD106" s="322"/>
      <c r="AE106" s="322"/>
      <c r="AF106" s="322"/>
      <c r="AG106" s="322"/>
      <c r="AH106" s="322"/>
      <c r="AI106" s="322"/>
      <c r="AJ106" s="322"/>
      <c r="AK106" s="322"/>
      <c r="AL106" s="322"/>
      <c r="AM106" s="322"/>
      <c r="AN106" s="322"/>
      <c r="AO106" s="322"/>
    </row>
    <row r="107" spans="1:41" ht="182.1" customHeight="1">
      <c r="A107" s="297">
        <v>49</v>
      </c>
      <c r="B107" s="297" t="s">
        <v>70</v>
      </c>
      <c r="C107" s="297" t="s">
        <v>71</v>
      </c>
      <c r="D107" s="297" t="s">
        <v>72</v>
      </c>
      <c r="E107" s="297" t="s">
        <v>72</v>
      </c>
      <c r="F107" s="314" t="s">
        <v>256</v>
      </c>
      <c r="G107" s="297" t="s">
        <v>74</v>
      </c>
      <c r="H107" s="297" t="s">
        <v>257</v>
      </c>
      <c r="I107" s="297" t="s">
        <v>257</v>
      </c>
      <c r="J107" s="297" t="s">
        <v>258</v>
      </c>
      <c r="K107" s="297" t="s">
        <v>78</v>
      </c>
      <c r="L107" s="297" t="s">
        <v>79</v>
      </c>
      <c r="M107" s="299">
        <v>44593</v>
      </c>
      <c r="N107" s="299">
        <v>44926</v>
      </c>
      <c r="O107" s="192" t="s">
        <v>80</v>
      </c>
      <c r="P107" s="193">
        <f>5%/1</f>
        <v>0.05</v>
      </c>
      <c r="Q107" s="194">
        <f t="shared" ref="Q107:Q130" si="3">SUM(R107:AC107)</f>
        <v>1</v>
      </c>
      <c r="R107" s="198"/>
      <c r="S107" s="199"/>
      <c r="T107" s="199">
        <v>0.25</v>
      </c>
      <c r="U107" s="199"/>
      <c r="V107" s="200"/>
      <c r="W107" s="199">
        <v>0.25</v>
      </c>
      <c r="X107" s="200"/>
      <c r="Y107" s="199"/>
      <c r="Z107" s="200">
        <v>0.25</v>
      </c>
      <c r="AA107" s="199"/>
      <c r="AB107" s="200"/>
      <c r="AC107" s="204">
        <v>0.25</v>
      </c>
      <c r="AD107" s="322"/>
      <c r="AE107" s="322"/>
      <c r="AF107" s="322"/>
      <c r="AG107" s="322"/>
      <c r="AH107" s="322"/>
      <c r="AI107" s="322"/>
      <c r="AJ107" s="322"/>
      <c r="AK107" s="322"/>
      <c r="AL107" s="322"/>
      <c r="AM107" s="322"/>
      <c r="AN107" s="322"/>
      <c r="AO107" s="322"/>
    </row>
    <row r="108" spans="1:41" ht="182.1" customHeight="1" thickBot="1">
      <c r="A108" s="298"/>
      <c r="B108" s="298"/>
      <c r="C108" s="298"/>
      <c r="D108" s="298"/>
      <c r="E108" s="298"/>
      <c r="F108" s="315"/>
      <c r="G108" s="298"/>
      <c r="H108" s="298"/>
      <c r="I108" s="298"/>
      <c r="J108" s="298"/>
      <c r="K108" s="298"/>
      <c r="L108" s="298"/>
      <c r="M108" s="300"/>
      <c r="N108" s="300"/>
      <c r="O108" s="195" t="s">
        <v>81</v>
      </c>
      <c r="P108" s="196">
        <f>Q108*P107</f>
        <v>0</v>
      </c>
      <c r="Q108" s="197">
        <f t="shared" si="3"/>
        <v>0</v>
      </c>
      <c r="R108" s="201"/>
      <c r="S108" s="202"/>
      <c r="T108" s="202"/>
      <c r="U108" s="202"/>
      <c r="V108" s="202"/>
      <c r="W108" s="202"/>
      <c r="X108" s="202"/>
      <c r="Y108" s="202"/>
      <c r="Z108" s="202"/>
      <c r="AA108" s="202"/>
      <c r="AB108" s="202"/>
      <c r="AC108" s="203"/>
      <c r="AD108" s="322"/>
      <c r="AE108" s="322"/>
      <c r="AF108" s="322"/>
      <c r="AG108" s="322"/>
      <c r="AH108" s="322"/>
      <c r="AI108" s="322"/>
      <c r="AJ108" s="322"/>
      <c r="AK108" s="322"/>
      <c r="AL108" s="322"/>
      <c r="AM108" s="322"/>
      <c r="AN108" s="322"/>
      <c r="AO108" s="322"/>
    </row>
    <row r="109" spans="1:41" ht="182.1" customHeight="1">
      <c r="A109" s="297">
        <v>50</v>
      </c>
      <c r="B109" s="297" t="s">
        <v>70</v>
      </c>
      <c r="C109" s="297" t="s">
        <v>71</v>
      </c>
      <c r="D109" s="297" t="s">
        <v>72</v>
      </c>
      <c r="E109" s="297" t="s">
        <v>72</v>
      </c>
      <c r="F109" s="295" t="s">
        <v>259</v>
      </c>
      <c r="G109" s="297" t="s">
        <v>74</v>
      </c>
      <c r="H109" s="297" t="s">
        <v>260</v>
      </c>
      <c r="I109" s="297" t="s">
        <v>260</v>
      </c>
      <c r="J109" s="297" t="s">
        <v>261</v>
      </c>
      <c r="K109" s="297" t="s">
        <v>78</v>
      </c>
      <c r="L109" s="297" t="s">
        <v>79</v>
      </c>
      <c r="M109" s="299">
        <v>44621</v>
      </c>
      <c r="N109" s="299">
        <v>44926</v>
      </c>
      <c r="O109" s="192" t="s">
        <v>80</v>
      </c>
      <c r="P109" s="193">
        <f>5%/5</f>
        <v>0.01</v>
      </c>
      <c r="Q109" s="194">
        <f t="shared" si="3"/>
        <v>1</v>
      </c>
      <c r="R109" s="198"/>
      <c r="S109" s="199"/>
      <c r="T109" s="199">
        <v>0.25</v>
      </c>
      <c r="U109" s="199"/>
      <c r="V109" s="200"/>
      <c r="W109" s="199">
        <v>0.25</v>
      </c>
      <c r="X109" s="200"/>
      <c r="Y109" s="199"/>
      <c r="Z109" s="200">
        <v>0.25</v>
      </c>
      <c r="AA109" s="199"/>
      <c r="AB109" s="200"/>
      <c r="AC109" s="204">
        <v>0.25</v>
      </c>
      <c r="AD109" s="322"/>
      <c r="AE109" s="322"/>
      <c r="AF109" s="322"/>
      <c r="AG109" s="322"/>
      <c r="AH109" s="322"/>
      <c r="AI109" s="322"/>
      <c r="AJ109" s="322"/>
      <c r="AK109" s="322"/>
      <c r="AL109" s="322"/>
      <c r="AM109" s="322"/>
      <c r="AN109" s="322"/>
      <c r="AO109" s="322"/>
    </row>
    <row r="110" spans="1:41" ht="182.1" customHeight="1" thickBot="1">
      <c r="A110" s="298"/>
      <c r="B110" s="298"/>
      <c r="C110" s="298"/>
      <c r="D110" s="298"/>
      <c r="E110" s="298"/>
      <c r="F110" s="296"/>
      <c r="G110" s="298"/>
      <c r="H110" s="298"/>
      <c r="I110" s="298"/>
      <c r="J110" s="298"/>
      <c r="K110" s="298"/>
      <c r="L110" s="298"/>
      <c r="M110" s="300"/>
      <c r="N110" s="300"/>
      <c r="O110" s="195" t="s">
        <v>81</v>
      </c>
      <c r="P110" s="196">
        <f>Q110*P109</f>
        <v>0</v>
      </c>
      <c r="Q110" s="197">
        <f t="shared" si="3"/>
        <v>0</v>
      </c>
      <c r="R110" s="201"/>
      <c r="S110" s="202"/>
      <c r="T110" s="202"/>
      <c r="U110" s="202"/>
      <c r="V110" s="202"/>
      <c r="W110" s="202"/>
      <c r="X110" s="202"/>
      <c r="Y110" s="202"/>
      <c r="Z110" s="202"/>
      <c r="AA110" s="202"/>
      <c r="AB110" s="202"/>
      <c r="AC110" s="203"/>
      <c r="AD110" s="322"/>
      <c r="AE110" s="322"/>
      <c r="AF110" s="322"/>
      <c r="AG110" s="322"/>
      <c r="AH110" s="322"/>
      <c r="AI110" s="322"/>
      <c r="AJ110" s="322"/>
      <c r="AK110" s="322"/>
      <c r="AL110" s="322"/>
      <c r="AM110" s="322"/>
      <c r="AN110" s="322"/>
      <c r="AO110" s="322"/>
    </row>
    <row r="111" spans="1:41" ht="182.1" customHeight="1">
      <c r="A111" s="297">
        <v>51</v>
      </c>
      <c r="B111" s="297" t="s">
        <v>70</v>
      </c>
      <c r="C111" s="297" t="s">
        <v>71</v>
      </c>
      <c r="D111" s="297" t="s">
        <v>72</v>
      </c>
      <c r="E111" s="297" t="s">
        <v>72</v>
      </c>
      <c r="F111" s="295" t="s">
        <v>259</v>
      </c>
      <c r="G111" s="297" t="s">
        <v>74</v>
      </c>
      <c r="H111" s="297" t="s">
        <v>262</v>
      </c>
      <c r="I111" s="297" t="s">
        <v>262</v>
      </c>
      <c r="J111" s="297" t="s">
        <v>263</v>
      </c>
      <c r="K111" s="297" t="s">
        <v>78</v>
      </c>
      <c r="L111" s="297" t="s">
        <v>79</v>
      </c>
      <c r="M111" s="299">
        <v>44835</v>
      </c>
      <c r="N111" s="299">
        <v>44926</v>
      </c>
      <c r="O111" s="192" t="s">
        <v>80</v>
      </c>
      <c r="P111" s="193">
        <f>5%/5</f>
        <v>0.01</v>
      </c>
      <c r="Q111" s="194">
        <f t="shared" si="3"/>
        <v>1</v>
      </c>
      <c r="R111" s="198"/>
      <c r="S111" s="199"/>
      <c r="T111" s="199">
        <v>0.25</v>
      </c>
      <c r="U111" s="199"/>
      <c r="V111" s="200"/>
      <c r="W111" s="199">
        <v>0.25</v>
      </c>
      <c r="X111" s="200"/>
      <c r="Y111" s="199"/>
      <c r="Z111" s="200">
        <v>0.25</v>
      </c>
      <c r="AA111" s="199"/>
      <c r="AB111" s="200"/>
      <c r="AC111" s="204">
        <v>0.25</v>
      </c>
      <c r="AD111" s="322"/>
      <c r="AE111" s="322"/>
      <c r="AF111" s="322"/>
      <c r="AG111" s="322"/>
      <c r="AH111" s="322"/>
      <c r="AI111" s="322"/>
      <c r="AJ111" s="322"/>
      <c r="AK111" s="322"/>
      <c r="AL111" s="322"/>
      <c r="AM111" s="322"/>
      <c r="AN111" s="322"/>
      <c r="AO111" s="322"/>
    </row>
    <row r="112" spans="1:41" ht="182.1" customHeight="1" thickBot="1">
      <c r="A112" s="298"/>
      <c r="B112" s="298"/>
      <c r="C112" s="298"/>
      <c r="D112" s="298"/>
      <c r="E112" s="298"/>
      <c r="F112" s="296"/>
      <c r="G112" s="298"/>
      <c r="H112" s="298"/>
      <c r="I112" s="298"/>
      <c r="J112" s="298"/>
      <c r="K112" s="298"/>
      <c r="L112" s="298"/>
      <c r="M112" s="300"/>
      <c r="N112" s="300"/>
      <c r="O112" s="195" t="s">
        <v>81</v>
      </c>
      <c r="P112" s="196">
        <f>Q112*P111</f>
        <v>0</v>
      </c>
      <c r="Q112" s="197">
        <f t="shared" si="3"/>
        <v>0</v>
      </c>
      <c r="R112" s="201"/>
      <c r="S112" s="202"/>
      <c r="T112" s="202"/>
      <c r="U112" s="202"/>
      <c r="V112" s="202"/>
      <c r="W112" s="202"/>
      <c r="X112" s="202"/>
      <c r="Y112" s="202"/>
      <c r="Z112" s="202"/>
      <c r="AA112" s="202"/>
      <c r="AB112" s="202"/>
      <c r="AC112" s="203"/>
      <c r="AD112" s="322"/>
      <c r="AE112" s="322"/>
      <c r="AF112" s="322"/>
      <c r="AG112" s="322"/>
      <c r="AH112" s="322"/>
      <c r="AI112" s="322"/>
      <c r="AJ112" s="322"/>
      <c r="AK112" s="322"/>
      <c r="AL112" s="322"/>
      <c r="AM112" s="322"/>
      <c r="AN112" s="322"/>
      <c r="AO112" s="322"/>
    </row>
    <row r="113" spans="1:41" ht="182.1" customHeight="1">
      <c r="A113" s="297">
        <v>52</v>
      </c>
      <c r="B113" s="297" t="s">
        <v>70</v>
      </c>
      <c r="C113" s="297" t="s">
        <v>71</v>
      </c>
      <c r="D113" s="297" t="s">
        <v>72</v>
      </c>
      <c r="E113" s="297" t="s">
        <v>72</v>
      </c>
      <c r="F113" s="295" t="s">
        <v>259</v>
      </c>
      <c r="G113" s="297" t="s">
        <v>74</v>
      </c>
      <c r="H113" s="297" t="s">
        <v>264</v>
      </c>
      <c r="I113" s="297" t="s">
        <v>264</v>
      </c>
      <c r="J113" s="297" t="s">
        <v>265</v>
      </c>
      <c r="K113" s="297" t="s">
        <v>78</v>
      </c>
      <c r="L113" s="297" t="s">
        <v>266</v>
      </c>
      <c r="M113" s="299">
        <v>44562</v>
      </c>
      <c r="N113" s="299">
        <v>44926</v>
      </c>
      <c r="O113" s="192" t="s">
        <v>80</v>
      </c>
      <c r="P113" s="193">
        <f>5%/5</f>
        <v>0.01</v>
      </c>
      <c r="Q113" s="194">
        <f t="shared" si="3"/>
        <v>1</v>
      </c>
      <c r="R113" s="198"/>
      <c r="S113" s="199"/>
      <c r="T113" s="199">
        <v>0.25</v>
      </c>
      <c r="U113" s="199"/>
      <c r="V113" s="200"/>
      <c r="W113" s="199">
        <v>0.25</v>
      </c>
      <c r="X113" s="200"/>
      <c r="Y113" s="199"/>
      <c r="Z113" s="200">
        <v>0.25</v>
      </c>
      <c r="AA113" s="199"/>
      <c r="AB113" s="200"/>
      <c r="AC113" s="204">
        <v>0.25</v>
      </c>
      <c r="AD113" s="322"/>
      <c r="AE113" s="322"/>
      <c r="AF113" s="322"/>
      <c r="AG113" s="322"/>
      <c r="AH113" s="322"/>
      <c r="AI113" s="322"/>
      <c r="AJ113" s="322"/>
      <c r="AK113" s="322"/>
      <c r="AL113" s="322"/>
      <c r="AM113" s="322"/>
      <c r="AN113" s="322"/>
      <c r="AO113" s="322"/>
    </row>
    <row r="114" spans="1:41" ht="182.1" customHeight="1" thickBot="1">
      <c r="A114" s="298"/>
      <c r="B114" s="298"/>
      <c r="C114" s="298"/>
      <c r="D114" s="298"/>
      <c r="E114" s="298"/>
      <c r="F114" s="296"/>
      <c r="G114" s="298"/>
      <c r="H114" s="298"/>
      <c r="I114" s="298"/>
      <c r="J114" s="298"/>
      <c r="K114" s="298"/>
      <c r="L114" s="298"/>
      <c r="M114" s="300"/>
      <c r="N114" s="300"/>
      <c r="O114" s="195" t="s">
        <v>81</v>
      </c>
      <c r="P114" s="196">
        <f>Q114*P113</f>
        <v>0</v>
      </c>
      <c r="Q114" s="197">
        <f t="shared" si="3"/>
        <v>0</v>
      </c>
      <c r="R114" s="201"/>
      <c r="S114" s="202"/>
      <c r="T114" s="202"/>
      <c r="U114" s="202"/>
      <c r="V114" s="202"/>
      <c r="W114" s="202"/>
      <c r="X114" s="202"/>
      <c r="Y114" s="202"/>
      <c r="Z114" s="202"/>
      <c r="AA114" s="202"/>
      <c r="AB114" s="202"/>
      <c r="AC114" s="203"/>
      <c r="AD114" s="322"/>
      <c r="AE114" s="322"/>
      <c r="AF114" s="322"/>
      <c r="AG114" s="322"/>
      <c r="AH114" s="322"/>
      <c r="AI114" s="322"/>
      <c r="AJ114" s="322"/>
      <c r="AK114" s="322"/>
      <c r="AL114" s="322"/>
      <c r="AM114" s="322"/>
      <c r="AN114" s="322"/>
      <c r="AO114" s="322"/>
    </row>
    <row r="115" spans="1:41" ht="182.1" customHeight="1">
      <c r="A115" s="297">
        <v>53</v>
      </c>
      <c r="B115" s="297" t="s">
        <v>70</v>
      </c>
      <c r="C115" s="297" t="s">
        <v>71</v>
      </c>
      <c r="D115" s="297" t="s">
        <v>72</v>
      </c>
      <c r="E115" s="297" t="s">
        <v>72</v>
      </c>
      <c r="F115" s="295" t="s">
        <v>259</v>
      </c>
      <c r="G115" s="297" t="s">
        <v>74</v>
      </c>
      <c r="H115" s="297" t="s">
        <v>267</v>
      </c>
      <c r="I115" s="297" t="s">
        <v>267</v>
      </c>
      <c r="J115" s="297" t="s">
        <v>268</v>
      </c>
      <c r="K115" s="297" t="s">
        <v>78</v>
      </c>
      <c r="L115" s="297" t="s">
        <v>79</v>
      </c>
      <c r="M115" s="299">
        <v>44621</v>
      </c>
      <c r="N115" s="299">
        <v>44926</v>
      </c>
      <c r="O115" s="192" t="s">
        <v>80</v>
      </c>
      <c r="P115" s="193">
        <f>5%/5</f>
        <v>0.01</v>
      </c>
      <c r="Q115" s="194">
        <f t="shared" si="3"/>
        <v>1</v>
      </c>
      <c r="R115" s="198"/>
      <c r="S115" s="199"/>
      <c r="T115" s="199">
        <v>0.25</v>
      </c>
      <c r="U115" s="199"/>
      <c r="V115" s="200"/>
      <c r="W115" s="199">
        <v>0.25</v>
      </c>
      <c r="X115" s="200"/>
      <c r="Y115" s="199"/>
      <c r="Z115" s="200">
        <v>0.25</v>
      </c>
      <c r="AA115" s="199"/>
      <c r="AB115" s="200"/>
      <c r="AC115" s="204">
        <v>0.25</v>
      </c>
      <c r="AD115" s="322"/>
      <c r="AE115" s="322"/>
      <c r="AF115" s="322"/>
      <c r="AG115" s="322"/>
      <c r="AH115" s="322"/>
      <c r="AI115" s="322"/>
      <c r="AJ115" s="322"/>
      <c r="AK115" s="322"/>
      <c r="AL115" s="322"/>
      <c r="AM115" s="322"/>
      <c r="AN115" s="322"/>
      <c r="AO115" s="322"/>
    </row>
    <row r="116" spans="1:41" ht="182.1" customHeight="1" thickBot="1">
      <c r="A116" s="298"/>
      <c r="B116" s="298"/>
      <c r="C116" s="298"/>
      <c r="D116" s="298"/>
      <c r="E116" s="298"/>
      <c r="F116" s="296"/>
      <c r="G116" s="298"/>
      <c r="H116" s="298"/>
      <c r="I116" s="298"/>
      <c r="J116" s="298"/>
      <c r="K116" s="298"/>
      <c r="L116" s="298"/>
      <c r="M116" s="300"/>
      <c r="N116" s="300"/>
      <c r="O116" s="195" t="s">
        <v>81</v>
      </c>
      <c r="P116" s="196">
        <f>Q116*P115</f>
        <v>0</v>
      </c>
      <c r="Q116" s="197">
        <f t="shared" si="3"/>
        <v>0</v>
      </c>
      <c r="R116" s="201"/>
      <c r="S116" s="202"/>
      <c r="T116" s="202"/>
      <c r="U116" s="202"/>
      <c r="V116" s="202"/>
      <c r="W116" s="202"/>
      <c r="X116" s="202"/>
      <c r="Y116" s="202"/>
      <c r="Z116" s="202"/>
      <c r="AA116" s="202"/>
      <c r="AB116" s="202"/>
      <c r="AC116" s="203"/>
      <c r="AD116" s="322"/>
      <c r="AE116" s="322"/>
      <c r="AF116" s="322"/>
      <c r="AG116" s="322"/>
      <c r="AH116" s="322"/>
      <c r="AI116" s="322"/>
      <c r="AJ116" s="322"/>
      <c r="AK116" s="322"/>
      <c r="AL116" s="322"/>
      <c r="AM116" s="322"/>
      <c r="AN116" s="322"/>
      <c r="AO116" s="322"/>
    </row>
    <row r="117" spans="1:41" ht="182.1" customHeight="1">
      <c r="A117" s="297">
        <v>54</v>
      </c>
      <c r="B117" s="297" t="s">
        <v>70</v>
      </c>
      <c r="C117" s="297" t="s">
        <v>71</v>
      </c>
      <c r="D117" s="297" t="s">
        <v>72</v>
      </c>
      <c r="E117" s="297" t="s">
        <v>72</v>
      </c>
      <c r="F117" s="295" t="s">
        <v>259</v>
      </c>
      <c r="G117" s="297" t="s">
        <v>74</v>
      </c>
      <c r="H117" s="297" t="s">
        <v>269</v>
      </c>
      <c r="I117" s="297" t="s">
        <v>269</v>
      </c>
      <c r="J117" s="297" t="s">
        <v>270</v>
      </c>
      <c r="K117" s="297" t="s">
        <v>78</v>
      </c>
      <c r="L117" s="297" t="s">
        <v>79</v>
      </c>
      <c r="M117" s="299">
        <v>44835</v>
      </c>
      <c r="N117" s="299">
        <v>44926</v>
      </c>
      <c r="O117" s="192" t="s">
        <v>80</v>
      </c>
      <c r="P117" s="193">
        <f>5%/5</f>
        <v>0.01</v>
      </c>
      <c r="Q117" s="194">
        <f t="shared" si="3"/>
        <v>1</v>
      </c>
      <c r="R117" s="198"/>
      <c r="S117" s="199"/>
      <c r="T117" s="199">
        <v>0.25</v>
      </c>
      <c r="U117" s="199"/>
      <c r="V117" s="200"/>
      <c r="W117" s="199">
        <v>0.25</v>
      </c>
      <c r="X117" s="200"/>
      <c r="Y117" s="199"/>
      <c r="Z117" s="200">
        <v>0.25</v>
      </c>
      <c r="AA117" s="199"/>
      <c r="AB117" s="200"/>
      <c r="AC117" s="204">
        <v>0.25</v>
      </c>
      <c r="AD117" s="322"/>
      <c r="AE117" s="322"/>
      <c r="AF117" s="322"/>
      <c r="AG117" s="322"/>
      <c r="AH117" s="322"/>
      <c r="AI117" s="322"/>
      <c r="AJ117" s="322"/>
      <c r="AK117" s="322"/>
      <c r="AL117" s="322"/>
      <c r="AM117" s="322"/>
      <c r="AN117" s="322"/>
      <c r="AO117" s="322"/>
    </row>
    <row r="118" spans="1:41" ht="182.1" customHeight="1" thickBot="1">
      <c r="A118" s="298"/>
      <c r="B118" s="298"/>
      <c r="C118" s="298"/>
      <c r="D118" s="298"/>
      <c r="E118" s="298"/>
      <c r="F118" s="296"/>
      <c r="G118" s="298"/>
      <c r="H118" s="298"/>
      <c r="I118" s="298"/>
      <c r="J118" s="298"/>
      <c r="K118" s="298"/>
      <c r="L118" s="298"/>
      <c r="M118" s="300"/>
      <c r="N118" s="300"/>
      <c r="O118" s="195" t="s">
        <v>81</v>
      </c>
      <c r="P118" s="196">
        <f>Q118*P117</f>
        <v>0</v>
      </c>
      <c r="Q118" s="197">
        <f t="shared" si="3"/>
        <v>0</v>
      </c>
      <c r="R118" s="201"/>
      <c r="S118" s="202"/>
      <c r="T118" s="202"/>
      <c r="U118" s="202"/>
      <c r="V118" s="202"/>
      <c r="W118" s="202"/>
      <c r="X118" s="202"/>
      <c r="Y118" s="202"/>
      <c r="Z118" s="202"/>
      <c r="AA118" s="202"/>
      <c r="AB118" s="202"/>
      <c r="AC118" s="203"/>
      <c r="AD118" s="322"/>
      <c r="AE118" s="322"/>
      <c r="AF118" s="322"/>
      <c r="AG118" s="322"/>
      <c r="AH118" s="322"/>
      <c r="AI118" s="322"/>
      <c r="AJ118" s="322"/>
      <c r="AK118" s="322"/>
      <c r="AL118" s="322"/>
      <c r="AM118" s="322"/>
      <c r="AN118" s="322"/>
      <c r="AO118" s="322"/>
    </row>
    <row r="119" spans="1:41" ht="182.1" customHeight="1">
      <c r="A119" s="297">
        <v>55</v>
      </c>
      <c r="B119" s="297" t="s">
        <v>70</v>
      </c>
      <c r="C119" s="297" t="s">
        <v>71</v>
      </c>
      <c r="D119" s="297" t="s">
        <v>72</v>
      </c>
      <c r="E119" s="297" t="s">
        <v>72</v>
      </c>
      <c r="F119" s="285" t="s">
        <v>271</v>
      </c>
      <c r="G119" s="297" t="s">
        <v>74</v>
      </c>
      <c r="H119" s="297" t="s">
        <v>272</v>
      </c>
      <c r="I119" s="297" t="s">
        <v>272</v>
      </c>
      <c r="J119" s="297" t="s">
        <v>265</v>
      </c>
      <c r="K119" s="297" t="s">
        <v>78</v>
      </c>
      <c r="L119" s="297" t="s">
        <v>79</v>
      </c>
      <c r="M119" s="299">
        <v>44593</v>
      </c>
      <c r="N119" s="299">
        <v>44926</v>
      </c>
      <c r="O119" s="192" t="s">
        <v>80</v>
      </c>
      <c r="P119" s="193">
        <f>5%/1</f>
        <v>0.05</v>
      </c>
      <c r="Q119" s="194">
        <f t="shared" si="3"/>
        <v>1</v>
      </c>
      <c r="R119" s="198"/>
      <c r="S119" s="199"/>
      <c r="T119" s="199">
        <v>0.25</v>
      </c>
      <c r="U119" s="199"/>
      <c r="V119" s="200"/>
      <c r="W119" s="199">
        <v>0.25</v>
      </c>
      <c r="X119" s="200"/>
      <c r="Y119" s="199"/>
      <c r="Z119" s="200">
        <v>0.25</v>
      </c>
      <c r="AA119" s="199"/>
      <c r="AB119" s="200"/>
      <c r="AC119" s="204">
        <v>0.25</v>
      </c>
      <c r="AD119" s="322"/>
      <c r="AE119" s="322"/>
      <c r="AF119" s="322"/>
      <c r="AG119" s="322"/>
      <c r="AH119" s="322"/>
      <c r="AI119" s="322"/>
      <c r="AJ119" s="322"/>
      <c r="AK119" s="322"/>
      <c r="AL119" s="322"/>
      <c r="AM119" s="322"/>
      <c r="AN119" s="322"/>
      <c r="AO119" s="322"/>
    </row>
    <row r="120" spans="1:41" ht="182.1" customHeight="1" thickBot="1">
      <c r="A120" s="298"/>
      <c r="B120" s="298"/>
      <c r="C120" s="298"/>
      <c r="D120" s="298"/>
      <c r="E120" s="298"/>
      <c r="F120" s="286"/>
      <c r="G120" s="298"/>
      <c r="H120" s="298"/>
      <c r="I120" s="298"/>
      <c r="J120" s="298"/>
      <c r="K120" s="298"/>
      <c r="L120" s="298"/>
      <c r="M120" s="300"/>
      <c r="N120" s="300"/>
      <c r="O120" s="195" t="s">
        <v>81</v>
      </c>
      <c r="P120" s="196">
        <f>Q120*P119</f>
        <v>0</v>
      </c>
      <c r="Q120" s="197">
        <f t="shared" si="3"/>
        <v>0</v>
      </c>
      <c r="R120" s="201"/>
      <c r="S120" s="202"/>
      <c r="T120" s="202"/>
      <c r="U120" s="202"/>
      <c r="V120" s="202"/>
      <c r="W120" s="202"/>
      <c r="X120" s="202"/>
      <c r="Y120" s="202"/>
      <c r="Z120" s="202"/>
      <c r="AA120" s="202"/>
      <c r="AB120" s="202"/>
      <c r="AC120" s="203"/>
      <c r="AD120" s="322"/>
      <c r="AE120" s="322"/>
      <c r="AF120" s="322"/>
      <c r="AG120" s="322"/>
      <c r="AH120" s="322"/>
      <c r="AI120" s="322"/>
      <c r="AJ120" s="322"/>
      <c r="AK120" s="322"/>
      <c r="AL120" s="322"/>
      <c r="AM120" s="322"/>
      <c r="AN120" s="322"/>
      <c r="AO120" s="322"/>
    </row>
    <row r="121" spans="1:41" ht="182.1" customHeight="1">
      <c r="A121" s="297">
        <v>56</v>
      </c>
      <c r="B121" s="297" t="s">
        <v>70</v>
      </c>
      <c r="C121" s="297" t="s">
        <v>71</v>
      </c>
      <c r="D121" s="297" t="s">
        <v>72</v>
      </c>
      <c r="E121" s="297" t="s">
        <v>72</v>
      </c>
      <c r="F121" s="287" t="s">
        <v>273</v>
      </c>
      <c r="G121" s="297" t="s">
        <v>74</v>
      </c>
      <c r="H121" s="297" t="s">
        <v>274</v>
      </c>
      <c r="I121" s="297" t="s">
        <v>275</v>
      </c>
      <c r="J121" s="297" t="s">
        <v>265</v>
      </c>
      <c r="K121" s="297" t="s">
        <v>78</v>
      </c>
      <c r="L121" s="297" t="s">
        <v>79</v>
      </c>
      <c r="M121" s="299">
        <v>44562</v>
      </c>
      <c r="N121" s="299">
        <v>44926</v>
      </c>
      <c r="O121" s="192" t="s">
        <v>80</v>
      </c>
      <c r="P121" s="193">
        <f>5%/1</f>
        <v>0.05</v>
      </c>
      <c r="Q121" s="194">
        <f t="shared" si="3"/>
        <v>1</v>
      </c>
      <c r="R121" s="198"/>
      <c r="S121" s="199"/>
      <c r="T121" s="199">
        <v>0.25</v>
      </c>
      <c r="U121" s="199"/>
      <c r="V121" s="200"/>
      <c r="W121" s="199">
        <v>0.25</v>
      </c>
      <c r="X121" s="200"/>
      <c r="Y121" s="199"/>
      <c r="Z121" s="200">
        <v>0.25</v>
      </c>
      <c r="AA121" s="199"/>
      <c r="AB121" s="200"/>
      <c r="AC121" s="204">
        <v>0.25</v>
      </c>
      <c r="AD121" s="322"/>
      <c r="AE121" s="322"/>
      <c r="AF121" s="322"/>
      <c r="AG121" s="322"/>
      <c r="AH121" s="322"/>
      <c r="AI121" s="322"/>
      <c r="AJ121" s="322"/>
      <c r="AK121" s="322"/>
      <c r="AL121" s="322"/>
      <c r="AM121" s="322"/>
      <c r="AN121" s="322"/>
      <c r="AO121" s="322"/>
    </row>
    <row r="122" spans="1:41" ht="182.1" customHeight="1" thickBot="1">
      <c r="A122" s="298"/>
      <c r="B122" s="298"/>
      <c r="C122" s="298"/>
      <c r="D122" s="298"/>
      <c r="E122" s="298"/>
      <c r="F122" s="288"/>
      <c r="G122" s="298"/>
      <c r="H122" s="298"/>
      <c r="I122" s="298"/>
      <c r="J122" s="298"/>
      <c r="K122" s="298"/>
      <c r="L122" s="298"/>
      <c r="M122" s="300"/>
      <c r="N122" s="300"/>
      <c r="O122" s="195" t="s">
        <v>81</v>
      </c>
      <c r="P122" s="196">
        <f>Q122*P121</f>
        <v>0</v>
      </c>
      <c r="Q122" s="197">
        <f t="shared" si="3"/>
        <v>0</v>
      </c>
      <c r="R122" s="201"/>
      <c r="S122" s="202"/>
      <c r="T122" s="202"/>
      <c r="U122" s="202"/>
      <c r="V122" s="202"/>
      <c r="W122" s="202"/>
      <c r="X122" s="202"/>
      <c r="Y122" s="202"/>
      <c r="Z122" s="202"/>
      <c r="AA122" s="202"/>
      <c r="AB122" s="202"/>
      <c r="AC122" s="203"/>
      <c r="AD122" s="322"/>
      <c r="AE122" s="322"/>
      <c r="AF122" s="322"/>
      <c r="AG122" s="322"/>
      <c r="AH122" s="322"/>
      <c r="AI122" s="322"/>
      <c r="AJ122" s="322"/>
      <c r="AK122" s="322"/>
      <c r="AL122" s="322"/>
      <c r="AM122" s="322"/>
      <c r="AN122" s="322"/>
      <c r="AO122" s="322"/>
    </row>
    <row r="123" spans="1:41" ht="182.1" customHeight="1">
      <c r="A123" s="297">
        <v>57</v>
      </c>
      <c r="B123" s="297" t="s">
        <v>119</v>
      </c>
      <c r="C123" s="297" t="s">
        <v>113</v>
      </c>
      <c r="D123" s="297" t="s">
        <v>95</v>
      </c>
      <c r="E123" s="297" t="s">
        <v>96</v>
      </c>
      <c r="F123" s="289" t="s">
        <v>276</v>
      </c>
      <c r="G123" s="297" t="s">
        <v>97</v>
      </c>
      <c r="H123" s="297" t="s">
        <v>277</v>
      </c>
      <c r="I123" s="297" t="s">
        <v>278</v>
      </c>
      <c r="J123" s="297" t="s">
        <v>149</v>
      </c>
      <c r="K123" s="297" t="s">
        <v>78</v>
      </c>
      <c r="L123" s="297" t="s">
        <v>79</v>
      </c>
      <c r="M123" s="299">
        <v>44562</v>
      </c>
      <c r="N123" s="299">
        <v>44926</v>
      </c>
      <c r="O123" s="192" t="s">
        <v>80</v>
      </c>
      <c r="P123" s="193">
        <f>5%/1</f>
        <v>0.05</v>
      </c>
      <c r="Q123" s="194">
        <f t="shared" si="3"/>
        <v>1</v>
      </c>
      <c r="R123" s="198"/>
      <c r="S123" s="199"/>
      <c r="T123" s="199">
        <v>0.25</v>
      </c>
      <c r="U123" s="199"/>
      <c r="V123" s="200"/>
      <c r="W123" s="199">
        <v>0.25</v>
      </c>
      <c r="X123" s="200"/>
      <c r="Y123" s="199"/>
      <c r="Z123" s="200">
        <v>0.25</v>
      </c>
      <c r="AA123" s="199"/>
      <c r="AB123" s="200"/>
      <c r="AC123" s="204">
        <v>0.25</v>
      </c>
      <c r="AD123" s="322"/>
      <c r="AE123" s="322"/>
      <c r="AF123" s="322"/>
      <c r="AG123" s="322"/>
      <c r="AH123" s="322"/>
      <c r="AI123" s="322"/>
      <c r="AJ123" s="322"/>
      <c r="AK123" s="322"/>
      <c r="AL123" s="322"/>
      <c r="AM123" s="322"/>
      <c r="AN123" s="322"/>
      <c r="AO123" s="322"/>
    </row>
    <row r="124" spans="1:41" ht="182.1" customHeight="1" thickBot="1">
      <c r="A124" s="298"/>
      <c r="B124" s="298"/>
      <c r="C124" s="298"/>
      <c r="D124" s="298"/>
      <c r="E124" s="298"/>
      <c r="F124" s="290"/>
      <c r="G124" s="298"/>
      <c r="H124" s="298"/>
      <c r="I124" s="298"/>
      <c r="J124" s="298"/>
      <c r="K124" s="298"/>
      <c r="L124" s="298"/>
      <c r="M124" s="300"/>
      <c r="N124" s="300"/>
      <c r="O124" s="195" t="s">
        <v>81</v>
      </c>
      <c r="P124" s="196">
        <f>Q124*P123</f>
        <v>0</v>
      </c>
      <c r="Q124" s="197">
        <f t="shared" si="3"/>
        <v>0</v>
      </c>
      <c r="R124" s="201"/>
      <c r="S124" s="202"/>
      <c r="T124" s="202"/>
      <c r="U124" s="202"/>
      <c r="V124" s="202"/>
      <c r="W124" s="202"/>
      <c r="X124" s="202"/>
      <c r="Y124" s="202"/>
      <c r="Z124" s="202"/>
      <c r="AA124" s="202"/>
      <c r="AB124" s="202"/>
      <c r="AC124" s="203"/>
      <c r="AD124" s="322"/>
      <c r="AE124" s="322"/>
      <c r="AF124" s="322"/>
      <c r="AG124" s="322"/>
      <c r="AH124" s="322"/>
      <c r="AI124" s="322"/>
      <c r="AJ124" s="322"/>
      <c r="AK124" s="322"/>
      <c r="AL124" s="322"/>
      <c r="AM124" s="322"/>
      <c r="AN124" s="322"/>
      <c r="AO124" s="322"/>
    </row>
    <row r="125" spans="1:41" ht="182.1" customHeight="1">
      <c r="A125" s="297">
        <v>58</v>
      </c>
      <c r="B125" s="297" t="s">
        <v>119</v>
      </c>
      <c r="C125" s="297" t="s">
        <v>113</v>
      </c>
      <c r="D125" s="297" t="s">
        <v>279</v>
      </c>
      <c r="E125" s="297" t="s">
        <v>280</v>
      </c>
      <c r="F125" s="291" t="s">
        <v>281</v>
      </c>
      <c r="G125" s="297" t="s">
        <v>282</v>
      </c>
      <c r="H125" s="297" t="s">
        <v>283</v>
      </c>
      <c r="I125" s="297" t="s">
        <v>284</v>
      </c>
      <c r="J125" s="297" t="s">
        <v>149</v>
      </c>
      <c r="K125" s="297" t="s">
        <v>78</v>
      </c>
      <c r="L125" s="297" t="s">
        <v>79</v>
      </c>
      <c r="M125" s="299">
        <v>44586</v>
      </c>
      <c r="N125" s="299">
        <v>44926</v>
      </c>
      <c r="O125" s="192" t="s">
        <v>80</v>
      </c>
      <c r="P125" s="193">
        <f>5%/1</f>
        <v>0.05</v>
      </c>
      <c r="Q125" s="194">
        <f t="shared" si="3"/>
        <v>1</v>
      </c>
      <c r="R125" s="198"/>
      <c r="S125" s="199"/>
      <c r="T125" s="199">
        <v>0.25</v>
      </c>
      <c r="U125" s="199"/>
      <c r="V125" s="200"/>
      <c r="W125" s="199">
        <v>0.25</v>
      </c>
      <c r="X125" s="200"/>
      <c r="Y125" s="199"/>
      <c r="Z125" s="200">
        <v>0.25</v>
      </c>
      <c r="AA125" s="199"/>
      <c r="AB125" s="200"/>
      <c r="AC125" s="204">
        <v>0.25</v>
      </c>
      <c r="AD125" s="322"/>
      <c r="AE125" s="322"/>
      <c r="AF125" s="322"/>
      <c r="AG125" s="322"/>
      <c r="AH125" s="322"/>
      <c r="AI125" s="322"/>
      <c r="AJ125" s="322"/>
      <c r="AK125" s="322"/>
      <c r="AL125" s="322"/>
      <c r="AM125" s="322"/>
      <c r="AN125" s="322"/>
      <c r="AO125" s="322"/>
    </row>
    <row r="126" spans="1:41" ht="182.1" customHeight="1" thickBot="1">
      <c r="A126" s="298"/>
      <c r="B126" s="298"/>
      <c r="C126" s="298"/>
      <c r="D126" s="298"/>
      <c r="E126" s="298"/>
      <c r="F126" s="292"/>
      <c r="G126" s="298"/>
      <c r="H126" s="298"/>
      <c r="I126" s="298"/>
      <c r="J126" s="298"/>
      <c r="K126" s="298"/>
      <c r="L126" s="298"/>
      <c r="M126" s="300"/>
      <c r="N126" s="300"/>
      <c r="O126" s="195" t="s">
        <v>81</v>
      </c>
      <c r="P126" s="196">
        <f>Q126*P125</f>
        <v>0</v>
      </c>
      <c r="Q126" s="197">
        <f t="shared" si="3"/>
        <v>0</v>
      </c>
      <c r="R126" s="201"/>
      <c r="S126" s="202"/>
      <c r="T126" s="202"/>
      <c r="U126" s="202"/>
      <c r="V126" s="202"/>
      <c r="W126" s="202"/>
      <c r="X126" s="202"/>
      <c r="Y126" s="202"/>
      <c r="Z126" s="202"/>
      <c r="AA126" s="202"/>
      <c r="AB126" s="202"/>
      <c r="AC126" s="203"/>
      <c r="AD126" s="322"/>
      <c r="AE126" s="322"/>
      <c r="AF126" s="322"/>
      <c r="AG126" s="322"/>
      <c r="AH126" s="322"/>
      <c r="AI126" s="322"/>
      <c r="AJ126" s="322"/>
      <c r="AK126" s="322"/>
      <c r="AL126" s="322"/>
      <c r="AM126" s="322"/>
      <c r="AN126" s="322"/>
      <c r="AO126" s="322"/>
    </row>
    <row r="127" spans="1:41" ht="170.45" customHeight="1">
      <c r="A127" s="297">
        <v>59</v>
      </c>
      <c r="B127" s="297" t="s">
        <v>119</v>
      </c>
      <c r="C127" s="297" t="s">
        <v>113</v>
      </c>
      <c r="D127" s="297" t="s">
        <v>103</v>
      </c>
      <c r="E127" s="297" t="s">
        <v>285</v>
      </c>
      <c r="F127" s="293" t="s">
        <v>286</v>
      </c>
      <c r="G127" s="297" t="s">
        <v>287</v>
      </c>
      <c r="H127" s="297" t="s">
        <v>288</v>
      </c>
      <c r="I127" s="297" t="s">
        <v>289</v>
      </c>
      <c r="J127" s="297" t="s">
        <v>149</v>
      </c>
      <c r="K127" s="297" t="s">
        <v>78</v>
      </c>
      <c r="L127" s="297" t="s">
        <v>79</v>
      </c>
      <c r="M127" s="299">
        <v>44562</v>
      </c>
      <c r="N127" s="299">
        <v>44926</v>
      </c>
      <c r="O127" s="192" t="s">
        <v>80</v>
      </c>
      <c r="P127" s="193">
        <f>5%/1</f>
        <v>0.05</v>
      </c>
      <c r="Q127" s="194">
        <f t="shared" si="3"/>
        <v>1</v>
      </c>
      <c r="R127" s="198"/>
      <c r="S127" s="199"/>
      <c r="T127" s="199">
        <v>0.25</v>
      </c>
      <c r="U127" s="199"/>
      <c r="V127" s="200"/>
      <c r="W127" s="199">
        <v>0.25</v>
      </c>
      <c r="X127" s="200"/>
      <c r="Y127" s="199"/>
      <c r="Z127" s="200">
        <v>0.25</v>
      </c>
      <c r="AA127" s="199"/>
      <c r="AB127" s="200"/>
      <c r="AC127" s="204">
        <v>0.25</v>
      </c>
      <c r="AD127" s="322"/>
      <c r="AE127" s="322"/>
      <c r="AF127" s="322"/>
      <c r="AG127" s="322"/>
      <c r="AH127" s="322"/>
      <c r="AI127" s="322"/>
      <c r="AJ127" s="322"/>
      <c r="AK127" s="322"/>
      <c r="AL127" s="322"/>
      <c r="AM127" s="322"/>
      <c r="AN127" s="322"/>
      <c r="AO127" s="322"/>
    </row>
    <row r="128" spans="1:41" ht="170.45" customHeight="1" thickBot="1">
      <c r="A128" s="298"/>
      <c r="B128" s="298"/>
      <c r="C128" s="298"/>
      <c r="D128" s="298"/>
      <c r="E128" s="298"/>
      <c r="F128" s="294"/>
      <c r="G128" s="298"/>
      <c r="H128" s="298"/>
      <c r="I128" s="298"/>
      <c r="J128" s="298"/>
      <c r="K128" s="298"/>
      <c r="L128" s="298"/>
      <c r="M128" s="300"/>
      <c r="N128" s="300"/>
      <c r="O128" s="195" t="s">
        <v>81</v>
      </c>
      <c r="P128" s="196">
        <f>Q128*P127</f>
        <v>0</v>
      </c>
      <c r="Q128" s="197">
        <f t="shared" si="3"/>
        <v>0</v>
      </c>
      <c r="R128" s="201"/>
      <c r="S128" s="202"/>
      <c r="T128" s="202"/>
      <c r="U128" s="202"/>
      <c r="V128" s="202"/>
      <c r="W128" s="202"/>
      <c r="X128" s="202"/>
      <c r="Y128" s="202"/>
      <c r="Z128" s="202"/>
      <c r="AA128" s="202"/>
      <c r="AB128" s="202"/>
      <c r="AC128" s="203"/>
      <c r="AD128" s="322"/>
      <c r="AE128" s="322"/>
      <c r="AF128" s="322"/>
      <c r="AG128" s="322"/>
      <c r="AH128" s="322"/>
      <c r="AI128" s="322"/>
      <c r="AJ128" s="322"/>
      <c r="AK128" s="322"/>
      <c r="AL128" s="322"/>
      <c r="AM128" s="322"/>
      <c r="AN128" s="322"/>
      <c r="AO128" s="322"/>
    </row>
    <row r="129" spans="1:41" ht="182.1" customHeight="1">
      <c r="A129" s="297">
        <v>60</v>
      </c>
      <c r="B129" s="297" t="s">
        <v>119</v>
      </c>
      <c r="C129" s="297" t="s">
        <v>113</v>
      </c>
      <c r="D129" s="297" t="s">
        <v>103</v>
      </c>
      <c r="E129" s="297" t="s">
        <v>285</v>
      </c>
      <c r="F129" s="266" t="s">
        <v>290</v>
      </c>
      <c r="G129" s="297" t="s">
        <v>287</v>
      </c>
      <c r="H129" s="297" t="s">
        <v>291</v>
      </c>
      <c r="I129" s="297" t="s">
        <v>292</v>
      </c>
      <c r="J129" s="297" t="s">
        <v>149</v>
      </c>
      <c r="K129" s="297" t="s">
        <v>78</v>
      </c>
      <c r="L129" s="297" t="s">
        <v>79</v>
      </c>
      <c r="M129" s="299">
        <v>44562</v>
      </c>
      <c r="N129" s="299">
        <v>44926</v>
      </c>
      <c r="O129" s="192" t="s">
        <v>80</v>
      </c>
      <c r="P129" s="193">
        <f>5%/1</f>
        <v>0.05</v>
      </c>
      <c r="Q129" s="194">
        <f t="shared" si="3"/>
        <v>1</v>
      </c>
      <c r="R129" s="198"/>
      <c r="S129" s="199"/>
      <c r="T129" s="199">
        <v>0.25</v>
      </c>
      <c r="U129" s="199"/>
      <c r="V129" s="200"/>
      <c r="W129" s="199">
        <v>0.25</v>
      </c>
      <c r="X129" s="200"/>
      <c r="Y129" s="199"/>
      <c r="Z129" s="200">
        <v>0.25</v>
      </c>
      <c r="AA129" s="199"/>
      <c r="AB129" s="200"/>
      <c r="AC129" s="204">
        <v>0.25</v>
      </c>
      <c r="AD129" s="322"/>
      <c r="AE129" s="322"/>
      <c r="AF129" s="322"/>
      <c r="AG129" s="322"/>
      <c r="AH129" s="322"/>
      <c r="AI129" s="322"/>
      <c r="AJ129" s="322"/>
      <c r="AK129" s="322"/>
      <c r="AL129" s="322"/>
      <c r="AM129" s="322"/>
      <c r="AN129" s="322"/>
      <c r="AO129" s="322"/>
    </row>
    <row r="130" spans="1:41" ht="182.1" customHeight="1">
      <c r="A130" s="298"/>
      <c r="B130" s="298"/>
      <c r="C130" s="298"/>
      <c r="D130" s="298"/>
      <c r="E130" s="298"/>
      <c r="F130" s="267"/>
      <c r="G130" s="298"/>
      <c r="H130" s="298"/>
      <c r="I130" s="298"/>
      <c r="J130" s="298"/>
      <c r="K130" s="298"/>
      <c r="L130" s="298"/>
      <c r="M130" s="300"/>
      <c r="N130" s="300"/>
      <c r="O130" s="195" t="s">
        <v>81</v>
      </c>
      <c r="P130" s="196">
        <f>Q130*P129</f>
        <v>0</v>
      </c>
      <c r="Q130" s="197">
        <f t="shared" si="3"/>
        <v>0</v>
      </c>
      <c r="R130" s="201"/>
      <c r="S130" s="202"/>
      <c r="T130" s="202"/>
      <c r="U130" s="202"/>
      <c r="V130" s="202"/>
      <c r="W130" s="202"/>
      <c r="X130" s="202"/>
      <c r="Y130" s="202"/>
      <c r="Z130" s="202"/>
      <c r="AA130" s="202"/>
      <c r="AB130" s="202"/>
      <c r="AC130" s="203"/>
      <c r="AD130" s="322"/>
      <c r="AE130" s="322"/>
      <c r="AF130" s="322"/>
      <c r="AG130" s="322"/>
      <c r="AH130" s="322"/>
      <c r="AI130" s="322"/>
      <c r="AJ130" s="322"/>
      <c r="AK130" s="322"/>
      <c r="AL130" s="322"/>
      <c r="AM130" s="322"/>
      <c r="AN130" s="322"/>
      <c r="AO130" s="322"/>
    </row>
    <row r="131" spans="1:41">
      <c r="D131" s="1"/>
    </row>
  </sheetData>
  <protectedRanges>
    <protectedRange algorithmName="SHA-512" hashValue="DkrDM61FZHVqtJlShxaX9SBZ/CL4H718/P0J2ieg08Jb077Uv2whUMjmwCa5sPCuUGhCbHObd0QKtBHCIWXU7w==" saltValue="hNncc5ko41ar4WezrhJNdw==" spinCount="100000" sqref="P11:Q130" name="Avance Plan por actividad_1_1"/>
    <protectedRange sqref="R11:AC12" name="Rango1_2_1_1"/>
    <protectedRange sqref="R13:AC14" name="Rango1_2_1_1_1"/>
    <protectedRange sqref="R15:AC16" name="Rango1_2_1_1_2"/>
    <protectedRange sqref="R17:AC18" name="Rango1_2_1_1_3"/>
    <protectedRange sqref="R19:AC20" name="Rango1_2_1_1_4"/>
    <protectedRange sqref="R21:AC22" name="Rango1_2_1_1_5"/>
    <protectedRange sqref="R23:AC24" name="Rango1_2_1_1_6"/>
    <protectedRange sqref="R25:AC26" name="Rango1_2_1_1_7"/>
    <protectedRange sqref="R27:AC28" name="Rango1_2_1_1_8"/>
    <protectedRange sqref="R29:AC30" name="Rango1_2_1_1_9"/>
    <protectedRange sqref="R31:AC32" name="Rango1_2_1_1_10"/>
    <protectedRange sqref="R33:AC34" name="Rango1_2_1_1_11"/>
    <protectedRange sqref="R35:AC36" name="Rango1_2_1_1_12"/>
    <protectedRange sqref="R37:AC38" name="Rango1_2_1_1_13"/>
    <protectedRange sqref="R39:AC40" name="Rango1_2_1_1_14"/>
    <protectedRange sqref="R41:AC42" name="Rango1_2_1_1_15"/>
    <protectedRange sqref="R43:AC44" name="Rango1_2_1_1_16"/>
    <protectedRange sqref="R45:AC46" name="Rango1_2_1_1_17"/>
    <protectedRange sqref="R47:AC48" name="Rango1_2_1_1_18"/>
    <protectedRange sqref="R49:AC50" name="Rango1_2_1_1_19"/>
    <protectedRange sqref="R51:AC52" name="Rango1_2_1_1_20"/>
    <protectedRange sqref="R53:AC54" name="Rango1_2_1_1_21"/>
    <protectedRange sqref="R55:AC56" name="Rango1_2_1_1_22"/>
    <protectedRange sqref="R57:AC58" name="Rango1_2_1_1_23"/>
    <protectedRange sqref="R59:AC60" name="Rango1_2_1_1_24"/>
    <protectedRange sqref="R61:AC62" name="Rango1_2_1_1_25"/>
    <protectedRange sqref="R63:AC64" name="Rango1_2_1_1_26"/>
    <protectedRange sqref="R65:AC66" name="Rango1_2_1_1_27"/>
    <protectedRange sqref="R67:AC68" name="Rango1_2_1_1_28"/>
    <protectedRange sqref="R69:AC70" name="Rango1_2_1_1_29"/>
    <protectedRange sqref="R71:AC72" name="Rango1_2_1_1_30"/>
    <protectedRange sqref="R73:AC74" name="Rango1_2_1_1_31"/>
    <protectedRange sqref="R75:AC76" name="Rango1_2_1_1_32"/>
    <protectedRange sqref="R77:AC78" name="Rango1_2_1_1_33"/>
    <protectedRange sqref="R79:AC80" name="Rango1_2_1_1_34"/>
    <protectedRange sqref="R81:AC82" name="Rango1_2_1_1_35"/>
    <protectedRange sqref="R83:AC84" name="Rango1_2_1_1_36"/>
    <protectedRange sqref="R85:AC86" name="Rango1_2_1_1_37"/>
    <protectedRange sqref="R87:AC88" name="Rango1_2_1_1_38"/>
    <protectedRange sqref="R89:AC90" name="Rango1_2_1_1_39"/>
    <protectedRange sqref="R91:AC92" name="Rango1_2_1_1_40"/>
    <protectedRange sqref="R93:AC94" name="Rango1_2_1_1_41"/>
    <protectedRange sqref="R95:AC96" name="Rango1_2_1_1_42"/>
    <protectedRange sqref="R97:AC98" name="Rango1_2_1_1_43"/>
    <protectedRange sqref="R99:AC100" name="Rango1_2_1_1_44"/>
    <protectedRange sqref="R101:AC102" name="Rango1_2_1_1_45"/>
    <protectedRange sqref="R104:AC104" name="Rango1_2_1_1_46"/>
    <protectedRange sqref="R106:AC106 R105:S105" name="Rango1_2_1_1_47"/>
    <protectedRange sqref="R107:AC108" name="Rango1_2_1_1_48"/>
    <protectedRange sqref="R109:AC110" name="Rango1_2_1_1_49"/>
    <protectedRange sqref="R111:AC112" name="Rango1_2_1_1_50"/>
    <protectedRange sqref="R113:AC114" name="Rango1_2_1_1_51"/>
    <protectedRange sqref="R115:AC116" name="Rango1_2_1_1_52"/>
    <protectedRange sqref="R117:AC118" name="Rango1_2_1_1_53"/>
    <protectedRange sqref="R119:AC120" name="Rango1_2_1_1_54"/>
    <protectedRange sqref="R121:AC122" name="Rango1_2_1_1_55"/>
    <protectedRange sqref="R123:AC124" name="Rango1_2_1_1_56"/>
    <protectedRange sqref="R125:AC126" name="Rango1_2_1_1_57"/>
    <protectedRange sqref="R127:AC128 R103:AC103 T105:AC105" name="Rango1_2_1_1_58"/>
    <protectedRange sqref="R129:AC130" name="Rango1_2_1_1_59"/>
  </protectedRanges>
  <autoFilter ref="A9:N130" xr:uid="{3B43C209-F012-4B1D-802D-3E3E1A7738B8}"/>
  <mergeCells count="1365">
    <mergeCell ref="F1:Q3"/>
    <mergeCell ref="F4:Q4"/>
    <mergeCell ref="C6:C8"/>
    <mergeCell ref="E9:E10"/>
    <mergeCell ref="C9:C10"/>
    <mergeCell ref="F9:F10"/>
    <mergeCell ref="D9:D10"/>
    <mergeCell ref="G9:G10"/>
    <mergeCell ref="O9:O10"/>
    <mergeCell ref="P9:P10"/>
    <mergeCell ref="A6:B8"/>
    <mergeCell ref="A5:B5"/>
    <mergeCell ref="A4:E4"/>
    <mergeCell ref="A1:C3"/>
    <mergeCell ref="D1:E3"/>
    <mergeCell ref="D6:D8"/>
    <mergeCell ref="A9:A10"/>
    <mergeCell ref="H9:H10"/>
    <mergeCell ref="J9:J10"/>
    <mergeCell ref="N9:N10"/>
    <mergeCell ref="K9:K10"/>
    <mergeCell ref="B9:B10"/>
    <mergeCell ref="I9:I10"/>
    <mergeCell ref="L9:L10"/>
    <mergeCell ref="M9:M10"/>
    <mergeCell ref="AG12:AI12"/>
    <mergeCell ref="AJ12:AL12"/>
    <mergeCell ref="AM12:AO12"/>
    <mergeCell ref="AG13:AI13"/>
    <mergeCell ref="AJ13:AL13"/>
    <mergeCell ref="AM13:AO13"/>
    <mergeCell ref="AD11:AF11"/>
    <mergeCell ref="AG11:AI11"/>
    <mergeCell ref="AJ11:AL11"/>
    <mergeCell ref="AM11:AO11"/>
    <mergeCell ref="AD12:AF12"/>
    <mergeCell ref="AD1:AO3"/>
    <mergeCell ref="AD4:AO5"/>
    <mergeCell ref="AD6:AF10"/>
    <mergeCell ref="AG6:AI10"/>
    <mergeCell ref="AJ6:AL10"/>
    <mergeCell ref="AM6:AO10"/>
    <mergeCell ref="AD16:AF16"/>
    <mergeCell ref="AG16:AI16"/>
    <mergeCell ref="AJ16:AL16"/>
    <mergeCell ref="AM16:AO16"/>
    <mergeCell ref="AD17:AF17"/>
    <mergeCell ref="AG17:AI17"/>
    <mergeCell ref="AJ17:AL17"/>
    <mergeCell ref="AM17:AO17"/>
    <mergeCell ref="AD14:AF14"/>
    <mergeCell ref="AG14:AI14"/>
    <mergeCell ref="AJ14:AL14"/>
    <mergeCell ref="AM14:AO14"/>
    <mergeCell ref="AD15:AF15"/>
    <mergeCell ref="AG15:AI15"/>
    <mergeCell ref="AJ15:AL15"/>
    <mergeCell ref="AM15:AO15"/>
    <mergeCell ref="AD13:AF13"/>
    <mergeCell ref="AD22:AF22"/>
    <mergeCell ref="AG22:AI22"/>
    <mergeCell ref="AJ22:AL22"/>
    <mergeCell ref="AM22:AO22"/>
    <mergeCell ref="AD23:AF23"/>
    <mergeCell ref="AG23:AI23"/>
    <mergeCell ref="AJ23:AL23"/>
    <mergeCell ref="AM23:AO23"/>
    <mergeCell ref="AD20:AF20"/>
    <mergeCell ref="AG20:AI20"/>
    <mergeCell ref="AJ20:AL20"/>
    <mergeCell ref="AM20:AO20"/>
    <mergeCell ref="AD21:AF21"/>
    <mergeCell ref="AG21:AI21"/>
    <mergeCell ref="AJ21:AL21"/>
    <mergeCell ref="AM21:AO21"/>
    <mergeCell ref="AD18:AF18"/>
    <mergeCell ref="AG18:AI18"/>
    <mergeCell ref="AJ18:AL18"/>
    <mergeCell ref="AM18:AO18"/>
    <mergeCell ref="AD19:AF19"/>
    <mergeCell ref="AG19:AI19"/>
    <mergeCell ref="AJ19:AL19"/>
    <mergeCell ref="AM19:AO19"/>
    <mergeCell ref="AD28:AF28"/>
    <mergeCell ref="AG28:AI28"/>
    <mergeCell ref="AJ28:AL28"/>
    <mergeCell ref="AM28:AO28"/>
    <mergeCell ref="AD29:AF29"/>
    <mergeCell ref="AG29:AI29"/>
    <mergeCell ref="AJ29:AL29"/>
    <mergeCell ref="AM29:AO29"/>
    <mergeCell ref="AD26:AF26"/>
    <mergeCell ref="AG26:AI26"/>
    <mergeCell ref="AJ26:AL26"/>
    <mergeCell ref="AM26:AO26"/>
    <mergeCell ref="AD27:AF27"/>
    <mergeCell ref="AG27:AI27"/>
    <mergeCell ref="AJ27:AL27"/>
    <mergeCell ref="AM27:AO27"/>
    <mergeCell ref="AD24:AF24"/>
    <mergeCell ref="AG24:AI24"/>
    <mergeCell ref="AJ24:AL24"/>
    <mergeCell ref="AM24:AO24"/>
    <mergeCell ref="AD25:AF25"/>
    <mergeCell ref="AG25:AI25"/>
    <mergeCell ref="AJ25:AL25"/>
    <mergeCell ref="AM25:AO25"/>
    <mergeCell ref="AD34:AF34"/>
    <mergeCell ref="AG34:AI34"/>
    <mergeCell ref="AJ34:AL34"/>
    <mergeCell ref="AM34:AO34"/>
    <mergeCell ref="AD35:AF35"/>
    <mergeCell ref="AG35:AI35"/>
    <mergeCell ref="AJ35:AL35"/>
    <mergeCell ref="AM35:AO35"/>
    <mergeCell ref="AD32:AF32"/>
    <mergeCell ref="AG32:AI32"/>
    <mergeCell ref="AJ32:AL32"/>
    <mergeCell ref="AM32:AO32"/>
    <mergeCell ref="AD33:AF33"/>
    <mergeCell ref="AG33:AI33"/>
    <mergeCell ref="AJ33:AL33"/>
    <mergeCell ref="AM33:AO33"/>
    <mergeCell ref="AD30:AF30"/>
    <mergeCell ref="AG30:AI30"/>
    <mergeCell ref="AJ30:AL30"/>
    <mergeCell ref="AM30:AO30"/>
    <mergeCell ref="AD31:AF31"/>
    <mergeCell ref="AG31:AI31"/>
    <mergeCell ref="AJ31:AL31"/>
    <mergeCell ref="AM31:AO31"/>
    <mergeCell ref="AD40:AF40"/>
    <mergeCell ref="AG40:AI40"/>
    <mergeCell ref="AJ40:AL40"/>
    <mergeCell ref="AM40:AO40"/>
    <mergeCell ref="AD41:AF41"/>
    <mergeCell ref="AG41:AI41"/>
    <mergeCell ref="AJ41:AL41"/>
    <mergeCell ref="AM41:AO41"/>
    <mergeCell ref="AD38:AF38"/>
    <mergeCell ref="AG38:AI38"/>
    <mergeCell ref="AJ38:AL38"/>
    <mergeCell ref="AM38:AO38"/>
    <mergeCell ref="AD39:AF39"/>
    <mergeCell ref="AG39:AI39"/>
    <mergeCell ref="AJ39:AL39"/>
    <mergeCell ref="AM39:AO39"/>
    <mergeCell ref="AD36:AF36"/>
    <mergeCell ref="AG36:AI36"/>
    <mergeCell ref="AJ36:AL36"/>
    <mergeCell ref="AM36:AO36"/>
    <mergeCell ref="AD37:AF37"/>
    <mergeCell ref="AG37:AI37"/>
    <mergeCell ref="AJ37:AL37"/>
    <mergeCell ref="AM37:AO37"/>
    <mergeCell ref="AD46:AF46"/>
    <mergeCell ref="AG46:AI46"/>
    <mergeCell ref="AJ46:AL46"/>
    <mergeCell ref="AM46:AO46"/>
    <mergeCell ref="AD47:AF47"/>
    <mergeCell ref="AG47:AI47"/>
    <mergeCell ref="AJ47:AL47"/>
    <mergeCell ref="AM47:AO47"/>
    <mergeCell ref="AD44:AF44"/>
    <mergeCell ref="AG44:AI44"/>
    <mergeCell ref="AJ44:AL44"/>
    <mergeCell ref="AM44:AO44"/>
    <mergeCell ref="AD45:AF45"/>
    <mergeCell ref="AG45:AI45"/>
    <mergeCell ref="AJ45:AL45"/>
    <mergeCell ref="AM45:AO45"/>
    <mergeCell ref="AD42:AF42"/>
    <mergeCell ref="AG42:AI42"/>
    <mergeCell ref="AJ42:AL42"/>
    <mergeCell ref="AM42:AO42"/>
    <mergeCell ref="AD43:AF43"/>
    <mergeCell ref="AG43:AI43"/>
    <mergeCell ref="AJ43:AL43"/>
    <mergeCell ref="AM43:AO43"/>
    <mergeCell ref="AD52:AF52"/>
    <mergeCell ref="AG52:AI52"/>
    <mergeCell ref="AJ52:AL52"/>
    <mergeCell ref="AM52:AO52"/>
    <mergeCell ref="AD53:AF53"/>
    <mergeCell ref="AG53:AI53"/>
    <mergeCell ref="AJ53:AL53"/>
    <mergeCell ref="AM53:AO53"/>
    <mergeCell ref="AD50:AF50"/>
    <mergeCell ref="AG50:AI50"/>
    <mergeCell ref="AJ50:AL50"/>
    <mergeCell ref="AM50:AO50"/>
    <mergeCell ref="AD51:AF51"/>
    <mergeCell ref="AG51:AI51"/>
    <mergeCell ref="AJ51:AL51"/>
    <mergeCell ref="AM51:AO51"/>
    <mergeCell ref="AD48:AF48"/>
    <mergeCell ref="AG48:AI48"/>
    <mergeCell ref="AJ48:AL48"/>
    <mergeCell ref="AM48:AO48"/>
    <mergeCell ref="AD49:AF49"/>
    <mergeCell ref="AG49:AI49"/>
    <mergeCell ref="AJ49:AL49"/>
    <mergeCell ref="AM49:AO49"/>
    <mergeCell ref="AD58:AF58"/>
    <mergeCell ref="AG58:AI58"/>
    <mergeCell ref="AJ58:AL58"/>
    <mergeCell ref="AM58:AO58"/>
    <mergeCell ref="AD59:AF59"/>
    <mergeCell ref="AG59:AI59"/>
    <mergeCell ref="AJ59:AL59"/>
    <mergeCell ref="AM59:AO59"/>
    <mergeCell ref="AD56:AF56"/>
    <mergeCell ref="AG56:AI56"/>
    <mergeCell ref="AJ56:AL56"/>
    <mergeCell ref="AM56:AO56"/>
    <mergeCell ref="AD57:AF57"/>
    <mergeCell ref="AG57:AI57"/>
    <mergeCell ref="AJ57:AL57"/>
    <mergeCell ref="AM57:AO57"/>
    <mergeCell ref="AD54:AF54"/>
    <mergeCell ref="AG54:AI54"/>
    <mergeCell ref="AJ54:AL54"/>
    <mergeCell ref="AM54:AO54"/>
    <mergeCell ref="AD55:AF55"/>
    <mergeCell ref="AG55:AI55"/>
    <mergeCell ref="AJ55:AL55"/>
    <mergeCell ref="AM55:AO55"/>
    <mergeCell ref="AD64:AF64"/>
    <mergeCell ref="AG64:AI64"/>
    <mergeCell ref="AJ64:AL64"/>
    <mergeCell ref="AM64:AO64"/>
    <mergeCell ref="AD65:AF65"/>
    <mergeCell ref="AG65:AI65"/>
    <mergeCell ref="AJ65:AL65"/>
    <mergeCell ref="AM65:AO65"/>
    <mergeCell ref="AD62:AF62"/>
    <mergeCell ref="AG62:AI62"/>
    <mergeCell ref="AJ62:AL62"/>
    <mergeCell ref="AM62:AO62"/>
    <mergeCell ref="AD63:AF63"/>
    <mergeCell ref="AG63:AI63"/>
    <mergeCell ref="AJ63:AL63"/>
    <mergeCell ref="AM63:AO63"/>
    <mergeCell ref="AD60:AF60"/>
    <mergeCell ref="AG60:AI60"/>
    <mergeCell ref="AJ60:AL60"/>
    <mergeCell ref="AM60:AO60"/>
    <mergeCell ref="AD61:AF61"/>
    <mergeCell ref="AG61:AI61"/>
    <mergeCell ref="AJ61:AL61"/>
    <mergeCell ref="AM61:AO61"/>
    <mergeCell ref="AD70:AF70"/>
    <mergeCell ref="AG70:AI70"/>
    <mergeCell ref="AJ70:AL70"/>
    <mergeCell ref="AM70:AO70"/>
    <mergeCell ref="AD71:AF71"/>
    <mergeCell ref="AG71:AI71"/>
    <mergeCell ref="AJ71:AL71"/>
    <mergeCell ref="AM71:AO71"/>
    <mergeCell ref="AD68:AF68"/>
    <mergeCell ref="AG68:AI68"/>
    <mergeCell ref="AJ68:AL68"/>
    <mergeCell ref="AM68:AO68"/>
    <mergeCell ref="AD69:AF69"/>
    <mergeCell ref="AG69:AI69"/>
    <mergeCell ref="AJ69:AL69"/>
    <mergeCell ref="AM69:AO69"/>
    <mergeCell ref="AD66:AF66"/>
    <mergeCell ref="AG66:AI66"/>
    <mergeCell ref="AJ66:AL66"/>
    <mergeCell ref="AM66:AO66"/>
    <mergeCell ref="AD67:AF67"/>
    <mergeCell ref="AG67:AI67"/>
    <mergeCell ref="AJ67:AL67"/>
    <mergeCell ref="AM67:AO67"/>
    <mergeCell ref="AD76:AF76"/>
    <mergeCell ref="AG76:AI76"/>
    <mergeCell ref="AJ76:AL76"/>
    <mergeCell ref="AM76:AO76"/>
    <mergeCell ref="AD77:AF77"/>
    <mergeCell ref="AG77:AI77"/>
    <mergeCell ref="AJ77:AL77"/>
    <mergeCell ref="AM77:AO77"/>
    <mergeCell ref="AD74:AF74"/>
    <mergeCell ref="AG74:AI74"/>
    <mergeCell ref="AJ74:AL74"/>
    <mergeCell ref="AM74:AO74"/>
    <mergeCell ref="AD75:AF75"/>
    <mergeCell ref="AG75:AI75"/>
    <mergeCell ref="AJ75:AL75"/>
    <mergeCell ref="AM75:AO75"/>
    <mergeCell ref="AD72:AF72"/>
    <mergeCell ref="AG72:AI72"/>
    <mergeCell ref="AJ72:AL72"/>
    <mergeCell ref="AM72:AO72"/>
    <mergeCell ref="AD73:AF73"/>
    <mergeCell ref="AG73:AI73"/>
    <mergeCell ref="AJ73:AL73"/>
    <mergeCell ref="AM73:AO73"/>
    <mergeCell ref="AD82:AF82"/>
    <mergeCell ref="AG82:AI82"/>
    <mergeCell ref="AJ82:AL82"/>
    <mergeCell ref="AM82:AO82"/>
    <mergeCell ref="AD83:AF83"/>
    <mergeCell ref="AG83:AI83"/>
    <mergeCell ref="AJ83:AL83"/>
    <mergeCell ref="AM83:AO83"/>
    <mergeCell ref="AD80:AF80"/>
    <mergeCell ref="AG80:AI80"/>
    <mergeCell ref="AJ80:AL80"/>
    <mergeCell ref="AM80:AO80"/>
    <mergeCell ref="AD81:AF81"/>
    <mergeCell ref="AG81:AI81"/>
    <mergeCell ref="AJ81:AL81"/>
    <mergeCell ref="AM81:AO81"/>
    <mergeCell ref="AD78:AF78"/>
    <mergeCell ref="AG78:AI78"/>
    <mergeCell ref="AJ78:AL78"/>
    <mergeCell ref="AM78:AO78"/>
    <mergeCell ref="AD79:AF79"/>
    <mergeCell ref="AG79:AI79"/>
    <mergeCell ref="AJ79:AL79"/>
    <mergeCell ref="AM79:AO79"/>
    <mergeCell ref="AD88:AF88"/>
    <mergeCell ref="AG88:AI88"/>
    <mergeCell ref="AJ88:AL88"/>
    <mergeCell ref="AM88:AO88"/>
    <mergeCell ref="AD89:AF89"/>
    <mergeCell ref="AG89:AI89"/>
    <mergeCell ref="AJ89:AL89"/>
    <mergeCell ref="AM89:AO89"/>
    <mergeCell ref="AD86:AF86"/>
    <mergeCell ref="AG86:AI86"/>
    <mergeCell ref="AJ86:AL86"/>
    <mergeCell ref="AM86:AO86"/>
    <mergeCell ref="AD87:AF87"/>
    <mergeCell ref="AG87:AI87"/>
    <mergeCell ref="AJ87:AL87"/>
    <mergeCell ref="AM87:AO87"/>
    <mergeCell ref="AD84:AF84"/>
    <mergeCell ref="AG84:AI84"/>
    <mergeCell ref="AJ84:AL84"/>
    <mergeCell ref="AM84:AO84"/>
    <mergeCell ref="AD85:AF85"/>
    <mergeCell ref="AG85:AI85"/>
    <mergeCell ref="AJ85:AL85"/>
    <mergeCell ref="AM85:AO85"/>
    <mergeCell ref="AD94:AF94"/>
    <mergeCell ref="AG94:AI94"/>
    <mergeCell ref="AJ94:AL94"/>
    <mergeCell ref="AM94:AO94"/>
    <mergeCell ref="AD95:AF95"/>
    <mergeCell ref="AG95:AI95"/>
    <mergeCell ref="AJ95:AL95"/>
    <mergeCell ref="AM95:AO95"/>
    <mergeCell ref="AD92:AF92"/>
    <mergeCell ref="AG92:AI92"/>
    <mergeCell ref="AJ92:AL92"/>
    <mergeCell ref="AM92:AO92"/>
    <mergeCell ref="AD93:AF93"/>
    <mergeCell ref="AG93:AI93"/>
    <mergeCell ref="AJ93:AL93"/>
    <mergeCell ref="AM93:AO93"/>
    <mergeCell ref="AD90:AF90"/>
    <mergeCell ref="AG90:AI90"/>
    <mergeCell ref="AJ90:AL90"/>
    <mergeCell ref="AM90:AO90"/>
    <mergeCell ref="AD91:AF91"/>
    <mergeCell ref="AG91:AI91"/>
    <mergeCell ref="AJ91:AL91"/>
    <mergeCell ref="AM91:AO91"/>
    <mergeCell ref="AD100:AF100"/>
    <mergeCell ref="AG100:AI100"/>
    <mergeCell ref="AJ100:AL100"/>
    <mergeCell ref="AM100:AO100"/>
    <mergeCell ref="AD101:AF101"/>
    <mergeCell ref="AG101:AI101"/>
    <mergeCell ref="AJ101:AL101"/>
    <mergeCell ref="AM101:AO101"/>
    <mergeCell ref="AD98:AF98"/>
    <mergeCell ref="AG98:AI98"/>
    <mergeCell ref="AJ98:AL98"/>
    <mergeCell ref="AM98:AO98"/>
    <mergeCell ref="AD99:AF99"/>
    <mergeCell ref="AG99:AI99"/>
    <mergeCell ref="AJ99:AL99"/>
    <mergeCell ref="AM99:AO99"/>
    <mergeCell ref="AD96:AF96"/>
    <mergeCell ref="AG96:AI96"/>
    <mergeCell ref="AJ96:AL96"/>
    <mergeCell ref="AM96:AO96"/>
    <mergeCell ref="AD97:AF97"/>
    <mergeCell ref="AG97:AI97"/>
    <mergeCell ref="AJ97:AL97"/>
    <mergeCell ref="AM97:AO97"/>
    <mergeCell ref="AD106:AF106"/>
    <mergeCell ref="AG106:AI106"/>
    <mergeCell ref="AJ106:AL106"/>
    <mergeCell ref="AM106:AO106"/>
    <mergeCell ref="AD107:AF107"/>
    <mergeCell ref="AG107:AI107"/>
    <mergeCell ref="AJ107:AL107"/>
    <mergeCell ref="AM107:AO107"/>
    <mergeCell ref="AD104:AF104"/>
    <mergeCell ref="AG104:AI104"/>
    <mergeCell ref="AJ104:AL104"/>
    <mergeCell ref="AM104:AO104"/>
    <mergeCell ref="AD105:AF105"/>
    <mergeCell ref="AG105:AI105"/>
    <mergeCell ref="AJ105:AL105"/>
    <mergeCell ref="AM105:AO105"/>
    <mergeCell ref="AD102:AF102"/>
    <mergeCell ref="AG102:AI102"/>
    <mergeCell ref="AJ102:AL102"/>
    <mergeCell ref="AM102:AO102"/>
    <mergeCell ref="AD103:AF103"/>
    <mergeCell ref="AG103:AI103"/>
    <mergeCell ref="AJ103:AL103"/>
    <mergeCell ref="AM103:AO103"/>
    <mergeCell ref="AD112:AF112"/>
    <mergeCell ref="AG112:AI112"/>
    <mergeCell ref="AJ112:AL112"/>
    <mergeCell ref="AM112:AO112"/>
    <mergeCell ref="AD113:AF113"/>
    <mergeCell ref="AG113:AI113"/>
    <mergeCell ref="AJ113:AL113"/>
    <mergeCell ref="AM113:AO113"/>
    <mergeCell ref="AD110:AF110"/>
    <mergeCell ref="AG110:AI110"/>
    <mergeCell ref="AJ110:AL110"/>
    <mergeCell ref="AM110:AO110"/>
    <mergeCell ref="AD111:AF111"/>
    <mergeCell ref="AG111:AI111"/>
    <mergeCell ref="AJ111:AL111"/>
    <mergeCell ref="AM111:AO111"/>
    <mergeCell ref="AD108:AF108"/>
    <mergeCell ref="AG108:AI108"/>
    <mergeCell ref="AJ108:AL108"/>
    <mergeCell ref="AM108:AO108"/>
    <mergeCell ref="AD109:AF109"/>
    <mergeCell ref="AG109:AI109"/>
    <mergeCell ref="AJ109:AL109"/>
    <mergeCell ref="AM109:AO109"/>
    <mergeCell ref="AD118:AF118"/>
    <mergeCell ref="AG118:AI118"/>
    <mergeCell ref="AJ118:AL118"/>
    <mergeCell ref="AM118:AO118"/>
    <mergeCell ref="AD119:AF119"/>
    <mergeCell ref="AG119:AI119"/>
    <mergeCell ref="AJ119:AL119"/>
    <mergeCell ref="AM119:AO119"/>
    <mergeCell ref="AD116:AF116"/>
    <mergeCell ref="AG116:AI116"/>
    <mergeCell ref="AJ116:AL116"/>
    <mergeCell ref="AM116:AO116"/>
    <mergeCell ref="AD117:AF117"/>
    <mergeCell ref="AG117:AI117"/>
    <mergeCell ref="AJ117:AL117"/>
    <mergeCell ref="AM117:AO117"/>
    <mergeCell ref="AD114:AF114"/>
    <mergeCell ref="AG114:AI114"/>
    <mergeCell ref="AJ114:AL114"/>
    <mergeCell ref="AM114:AO114"/>
    <mergeCell ref="AD115:AF115"/>
    <mergeCell ref="AG115:AI115"/>
    <mergeCell ref="AJ115:AL115"/>
    <mergeCell ref="AM115:AO115"/>
    <mergeCell ref="AD124:AF124"/>
    <mergeCell ref="AG124:AI124"/>
    <mergeCell ref="AJ124:AL124"/>
    <mergeCell ref="AM124:AO124"/>
    <mergeCell ref="AD125:AF125"/>
    <mergeCell ref="AG125:AI125"/>
    <mergeCell ref="AJ125:AL125"/>
    <mergeCell ref="AM125:AO125"/>
    <mergeCell ref="AD122:AF122"/>
    <mergeCell ref="AG122:AI122"/>
    <mergeCell ref="AJ122:AL122"/>
    <mergeCell ref="AM122:AO122"/>
    <mergeCell ref="AD123:AF123"/>
    <mergeCell ref="AG123:AI123"/>
    <mergeCell ref="AJ123:AL123"/>
    <mergeCell ref="AM123:AO123"/>
    <mergeCell ref="AD120:AF120"/>
    <mergeCell ref="AG120:AI120"/>
    <mergeCell ref="AJ120:AL120"/>
    <mergeCell ref="AM120:AO120"/>
    <mergeCell ref="AD121:AF121"/>
    <mergeCell ref="AG121:AI121"/>
    <mergeCell ref="AJ121:AL121"/>
    <mergeCell ref="AM121:AO121"/>
    <mergeCell ref="AD130:AF130"/>
    <mergeCell ref="AG130:AI130"/>
    <mergeCell ref="AJ130:AL130"/>
    <mergeCell ref="AM130:AO130"/>
    <mergeCell ref="AD128:AF128"/>
    <mergeCell ref="AG128:AI128"/>
    <mergeCell ref="AJ128:AL128"/>
    <mergeCell ref="AM128:AO128"/>
    <mergeCell ref="AD129:AF129"/>
    <mergeCell ref="AG129:AI129"/>
    <mergeCell ref="AJ129:AL129"/>
    <mergeCell ref="AM129:AO129"/>
    <mergeCell ref="AD126:AF126"/>
    <mergeCell ref="AG126:AI126"/>
    <mergeCell ref="AJ126:AL126"/>
    <mergeCell ref="AM126:AO126"/>
    <mergeCell ref="AD127:AF127"/>
    <mergeCell ref="AG127:AI127"/>
    <mergeCell ref="AJ127:AL127"/>
    <mergeCell ref="AM127:AO127"/>
    <mergeCell ref="K11:K12"/>
    <mergeCell ref="L11:L12"/>
    <mergeCell ref="M11:M12"/>
    <mergeCell ref="N11:N12"/>
    <mergeCell ref="A13:A14"/>
    <mergeCell ref="B13:B14"/>
    <mergeCell ref="C13:C14"/>
    <mergeCell ref="D13:D14"/>
    <mergeCell ref="E13:E14"/>
    <mergeCell ref="F13:F14"/>
    <mergeCell ref="G13:G14"/>
    <mergeCell ref="H13:H14"/>
    <mergeCell ref="I13:I14"/>
    <mergeCell ref="J13:J14"/>
    <mergeCell ref="K13:K14"/>
    <mergeCell ref="L13:L14"/>
    <mergeCell ref="F11:F12"/>
    <mergeCell ref="G11:G12"/>
    <mergeCell ref="H11:H12"/>
    <mergeCell ref="I11:I12"/>
    <mergeCell ref="J11:J12"/>
    <mergeCell ref="A11:A12"/>
    <mergeCell ref="B11:B12"/>
    <mergeCell ref="C11:C12"/>
    <mergeCell ref="D11:D12"/>
    <mergeCell ref="E11:E12"/>
    <mergeCell ref="M13:M14"/>
    <mergeCell ref="N13:N14"/>
    <mergeCell ref="A15:A16"/>
    <mergeCell ref="B15:B16"/>
    <mergeCell ref="C15:C16"/>
    <mergeCell ref="D15:D16"/>
    <mergeCell ref="E15:E16"/>
    <mergeCell ref="G15:G16"/>
    <mergeCell ref="H15:H16"/>
    <mergeCell ref="I15:I16"/>
    <mergeCell ref="J15:J16"/>
    <mergeCell ref="K15:K16"/>
    <mergeCell ref="L15:L16"/>
    <mergeCell ref="M15:M16"/>
    <mergeCell ref="N15:N16"/>
    <mergeCell ref="F15:F16"/>
    <mergeCell ref="H17:H18"/>
    <mergeCell ref="I17:I18"/>
    <mergeCell ref="J17:J18"/>
    <mergeCell ref="F61:F62"/>
    <mergeCell ref="F63:F64"/>
    <mergeCell ref="F65:F66"/>
    <mergeCell ref="F47:F48"/>
    <mergeCell ref="F49:F50"/>
    <mergeCell ref="F51:F52"/>
    <mergeCell ref="F53:F54"/>
    <mergeCell ref="F55:F56"/>
    <mergeCell ref="F37:F38"/>
    <mergeCell ref="F39:F40"/>
    <mergeCell ref="F41:F42"/>
    <mergeCell ref="F43:F44"/>
    <mergeCell ref="F45:F46"/>
    <mergeCell ref="F27:F28"/>
    <mergeCell ref="F29:F30"/>
    <mergeCell ref="F31:F32"/>
    <mergeCell ref="F33:F34"/>
    <mergeCell ref="F35:F36"/>
    <mergeCell ref="F107:F108"/>
    <mergeCell ref="B17:B18"/>
    <mergeCell ref="C17:C18"/>
    <mergeCell ref="D17:D18"/>
    <mergeCell ref="E17:E18"/>
    <mergeCell ref="D43:D44"/>
    <mergeCell ref="E43:E44"/>
    <mergeCell ref="F91:F92"/>
    <mergeCell ref="F93:F94"/>
    <mergeCell ref="F95:F96"/>
    <mergeCell ref="F97:F98"/>
    <mergeCell ref="F99:F100"/>
    <mergeCell ref="F101:F102"/>
    <mergeCell ref="F103:F104"/>
    <mergeCell ref="F105:F106"/>
    <mergeCell ref="F87:F88"/>
    <mergeCell ref="F89:F90"/>
    <mergeCell ref="F77:F78"/>
    <mergeCell ref="F79:F80"/>
    <mergeCell ref="F81:F82"/>
    <mergeCell ref="F83:F84"/>
    <mergeCell ref="F85:F86"/>
    <mergeCell ref="F67:F68"/>
    <mergeCell ref="F69:F70"/>
    <mergeCell ref="F71:F72"/>
    <mergeCell ref="F73:F74"/>
    <mergeCell ref="F75:F76"/>
    <mergeCell ref="F57:F58"/>
    <mergeCell ref="F59:F60"/>
    <mergeCell ref="B21:B22"/>
    <mergeCell ref="C21:C22"/>
    <mergeCell ref="D21:D22"/>
    <mergeCell ref="L21:L22"/>
    <mergeCell ref="M21:M22"/>
    <mergeCell ref="N21:N22"/>
    <mergeCell ref="K17:K18"/>
    <mergeCell ref="L17:L18"/>
    <mergeCell ref="M17:M18"/>
    <mergeCell ref="N17:N18"/>
    <mergeCell ref="A19:A20"/>
    <mergeCell ref="B19:B20"/>
    <mergeCell ref="C19:C20"/>
    <mergeCell ref="D19:D20"/>
    <mergeCell ref="E19:E20"/>
    <mergeCell ref="G19:G20"/>
    <mergeCell ref="H19:H20"/>
    <mergeCell ref="I19:I20"/>
    <mergeCell ref="J19:J20"/>
    <mergeCell ref="K19:K20"/>
    <mergeCell ref="L19:L20"/>
    <mergeCell ref="M19:M20"/>
    <mergeCell ref="A17:A18"/>
    <mergeCell ref="G17:G18"/>
    <mergeCell ref="F17:F18"/>
    <mergeCell ref="F19:F20"/>
    <mergeCell ref="F21:F22"/>
    <mergeCell ref="N19:N20"/>
    <mergeCell ref="A21:A22"/>
    <mergeCell ref="E21:E22"/>
    <mergeCell ref="G21:G22"/>
    <mergeCell ref="H21:H22"/>
    <mergeCell ref="I21:I22"/>
    <mergeCell ref="J21:J22"/>
    <mergeCell ref="K21:K22"/>
    <mergeCell ref="L23:L24"/>
    <mergeCell ref="M23:M24"/>
    <mergeCell ref="N23:N24"/>
    <mergeCell ref="A25:A26"/>
    <mergeCell ref="B25:B26"/>
    <mergeCell ref="C25:C26"/>
    <mergeCell ref="D25:D26"/>
    <mergeCell ref="E25:E26"/>
    <mergeCell ref="G25:G26"/>
    <mergeCell ref="H25:H26"/>
    <mergeCell ref="I25:I26"/>
    <mergeCell ref="J25:J26"/>
    <mergeCell ref="K25:K26"/>
    <mergeCell ref="L25:L26"/>
    <mergeCell ref="M25:M26"/>
    <mergeCell ref="N25:N26"/>
    <mergeCell ref="G23:G24"/>
    <mergeCell ref="H23:H24"/>
    <mergeCell ref="I23:I24"/>
    <mergeCell ref="J23:J24"/>
    <mergeCell ref="K23:K24"/>
    <mergeCell ref="A23:A24"/>
    <mergeCell ref="B23:B24"/>
    <mergeCell ref="C23:C24"/>
    <mergeCell ref="D23:D24"/>
    <mergeCell ref="E23:E24"/>
    <mergeCell ref="F23:F24"/>
    <mergeCell ref="F25:F26"/>
    <mergeCell ref="B31:B32"/>
    <mergeCell ref="C31:C32"/>
    <mergeCell ref="D31:D32"/>
    <mergeCell ref="E31:E32"/>
    <mergeCell ref="L27:L28"/>
    <mergeCell ref="M27:M28"/>
    <mergeCell ref="N27:N28"/>
    <mergeCell ref="A29:A30"/>
    <mergeCell ref="B29:B30"/>
    <mergeCell ref="C29:C30"/>
    <mergeCell ref="D29:D30"/>
    <mergeCell ref="E29:E30"/>
    <mergeCell ref="G29:G30"/>
    <mergeCell ref="H29:H30"/>
    <mergeCell ref="I29:I30"/>
    <mergeCell ref="J29:J30"/>
    <mergeCell ref="K29:K30"/>
    <mergeCell ref="L29:L30"/>
    <mergeCell ref="M29:M30"/>
    <mergeCell ref="N29:N30"/>
    <mergeCell ref="G27:G28"/>
    <mergeCell ref="H27:H28"/>
    <mergeCell ref="I27:I28"/>
    <mergeCell ref="J27:J28"/>
    <mergeCell ref="K27:K28"/>
    <mergeCell ref="A27:A28"/>
    <mergeCell ref="B27:B28"/>
    <mergeCell ref="C27:C28"/>
    <mergeCell ref="D27:D28"/>
    <mergeCell ref="E27:E28"/>
    <mergeCell ref="A37:A38"/>
    <mergeCell ref="B37:B38"/>
    <mergeCell ref="C37:C38"/>
    <mergeCell ref="D37:D38"/>
    <mergeCell ref="E37:E38"/>
    <mergeCell ref="A35:A36"/>
    <mergeCell ref="B35:B36"/>
    <mergeCell ref="C35:C36"/>
    <mergeCell ref="D35:D36"/>
    <mergeCell ref="E35:E36"/>
    <mergeCell ref="L31:L32"/>
    <mergeCell ref="M31:M32"/>
    <mergeCell ref="N31:N32"/>
    <mergeCell ref="A33:A34"/>
    <mergeCell ref="B33:B34"/>
    <mergeCell ref="C33:C34"/>
    <mergeCell ref="D33:D34"/>
    <mergeCell ref="E33:E34"/>
    <mergeCell ref="G33:G34"/>
    <mergeCell ref="H33:H34"/>
    <mergeCell ref="I33:I34"/>
    <mergeCell ref="J33:J34"/>
    <mergeCell ref="K33:K34"/>
    <mergeCell ref="L33:L34"/>
    <mergeCell ref="M33:M34"/>
    <mergeCell ref="N33:N34"/>
    <mergeCell ref="G31:G32"/>
    <mergeCell ref="H31:H32"/>
    <mergeCell ref="I31:I32"/>
    <mergeCell ref="J31:J32"/>
    <mergeCell ref="K31:K32"/>
    <mergeCell ref="A31:A32"/>
    <mergeCell ref="J41:J42"/>
    <mergeCell ref="K41:K42"/>
    <mergeCell ref="L41:L42"/>
    <mergeCell ref="M41:M42"/>
    <mergeCell ref="N41:N42"/>
    <mergeCell ref="G39:G40"/>
    <mergeCell ref="H39:H40"/>
    <mergeCell ref="I39:I40"/>
    <mergeCell ref="J39:J40"/>
    <mergeCell ref="K39:K40"/>
    <mergeCell ref="L35:L36"/>
    <mergeCell ref="M35:M36"/>
    <mergeCell ref="N35:N36"/>
    <mergeCell ref="G37:G38"/>
    <mergeCell ref="H37:H38"/>
    <mergeCell ref="I37:I38"/>
    <mergeCell ref="J37:J38"/>
    <mergeCell ref="K37:K38"/>
    <mergeCell ref="L37:L38"/>
    <mergeCell ref="M37:M38"/>
    <mergeCell ref="N37:N38"/>
    <mergeCell ref="G35:G36"/>
    <mergeCell ref="H35:H36"/>
    <mergeCell ref="I35:I36"/>
    <mergeCell ref="J35:J36"/>
    <mergeCell ref="K35:K36"/>
    <mergeCell ref="A45:A46"/>
    <mergeCell ref="B45:B46"/>
    <mergeCell ref="C45:C46"/>
    <mergeCell ref="D45:D46"/>
    <mergeCell ref="E45:E46"/>
    <mergeCell ref="L43:L44"/>
    <mergeCell ref="M43:M44"/>
    <mergeCell ref="N43:N44"/>
    <mergeCell ref="A39:A40"/>
    <mergeCell ref="B39:B40"/>
    <mergeCell ref="C39:C40"/>
    <mergeCell ref="D39:D40"/>
    <mergeCell ref="E39:E40"/>
    <mergeCell ref="A41:A42"/>
    <mergeCell ref="B41:B42"/>
    <mergeCell ref="C41:C42"/>
    <mergeCell ref="D41:D42"/>
    <mergeCell ref="E41:E42"/>
    <mergeCell ref="A43:A44"/>
    <mergeCell ref="B43:B44"/>
    <mergeCell ref="C43:C44"/>
    <mergeCell ref="G43:G44"/>
    <mergeCell ref="H43:H44"/>
    <mergeCell ref="I43:I44"/>
    <mergeCell ref="J43:J44"/>
    <mergeCell ref="K43:K44"/>
    <mergeCell ref="L39:L40"/>
    <mergeCell ref="M39:M40"/>
    <mergeCell ref="N39:N40"/>
    <mergeCell ref="G41:G42"/>
    <mergeCell ref="H41:H42"/>
    <mergeCell ref="I41:I42"/>
    <mergeCell ref="L49:L50"/>
    <mergeCell ref="M49:M50"/>
    <mergeCell ref="N49:N50"/>
    <mergeCell ref="G51:G52"/>
    <mergeCell ref="H51:H52"/>
    <mergeCell ref="I51:I52"/>
    <mergeCell ref="J51:J52"/>
    <mergeCell ref="K51:K52"/>
    <mergeCell ref="L51:L52"/>
    <mergeCell ref="M51:M52"/>
    <mergeCell ref="N51:N52"/>
    <mergeCell ref="G49:G50"/>
    <mergeCell ref="H49:H50"/>
    <mergeCell ref="I49:I50"/>
    <mergeCell ref="J49:J50"/>
    <mergeCell ref="K49:K50"/>
    <mergeCell ref="L45:L46"/>
    <mergeCell ref="M45:M46"/>
    <mergeCell ref="N45:N46"/>
    <mergeCell ref="G47:G48"/>
    <mergeCell ref="H47:H48"/>
    <mergeCell ref="I47:I48"/>
    <mergeCell ref="J47:J48"/>
    <mergeCell ref="K47:K48"/>
    <mergeCell ref="L47:L48"/>
    <mergeCell ref="M47:M48"/>
    <mergeCell ref="N47:N48"/>
    <mergeCell ref="G45:G46"/>
    <mergeCell ref="H45:H46"/>
    <mergeCell ref="I45:I46"/>
    <mergeCell ref="J45:J46"/>
    <mergeCell ref="K45:K46"/>
    <mergeCell ref="L57:L58"/>
    <mergeCell ref="M57:M58"/>
    <mergeCell ref="N57:N58"/>
    <mergeCell ref="G59:G60"/>
    <mergeCell ref="H59:H60"/>
    <mergeCell ref="I59:I60"/>
    <mergeCell ref="J59:J60"/>
    <mergeCell ref="K59:K60"/>
    <mergeCell ref="L59:L60"/>
    <mergeCell ref="M59:M60"/>
    <mergeCell ref="N59:N60"/>
    <mergeCell ref="G57:G58"/>
    <mergeCell ref="H57:H58"/>
    <mergeCell ref="I57:I58"/>
    <mergeCell ref="J57:J58"/>
    <mergeCell ref="K57:K58"/>
    <mergeCell ref="L53:L54"/>
    <mergeCell ref="M53:M54"/>
    <mergeCell ref="N53:N54"/>
    <mergeCell ref="G55:G56"/>
    <mergeCell ref="H55:H56"/>
    <mergeCell ref="I55:I56"/>
    <mergeCell ref="J55:J56"/>
    <mergeCell ref="K55:K56"/>
    <mergeCell ref="L55:L56"/>
    <mergeCell ref="M55:M56"/>
    <mergeCell ref="N55:N56"/>
    <mergeCell ref="G53:G54"/>
    <mergeCell ref="H53:H54"/>
    <mergeCell ref="I53:I54"/>
    <mergeCell ref="J53:J54"/>
    <mergeCell ref="K53:K54"/>
    <mergeCell ref="L65:L66"/>
    <mergeCell ref="M65:M66"/>
    <mergeCell ref="N65:N66"/>
    <mergeCell ref="G67:G68"/>
    <mergeCell ref="H67:H68"/>
    <mergeCell ref="I67:I68"/>
    <mergeCell ref="J67:J68"/>
    <mergeCell ref="K67:K68"/>
    <mergeCell ref="L67:L68"/>
    <mergeCell ref="M67:M68"/>
    <mergeCell ref="N67:N68"/>
    <mergeCell ref="G65:G66"/>
    <mergeCell ref="H65:H66"/>
    <mergeCell ref="I65:I66"/>
    <mergeCell ref="J65:J66"/>
    <mergeCell ref="K65:K66"/>
    <mergeCell ref="L61:L62"/>
    <mergeCell ref="M61:M62"/>
    <mergeCell ref="N61:N62"/>
    <mergeCell ref="G63:G64"/>
    <mergeCell ref="H63:H64"/>
    <mergeCell ref="I63:I64"/>
    <mergeCell ref="J63:J64"/>
    <mergeCell ref="K63:K64"/>
    <mergeCell ref="L63:L64"/>
    <mergeCell ref="M63:M64"/>
    <mergeCell ref="N63:N64"/>
    <mergeCell ref="G61:G62"/>
    <mergeCell ref="H61:H62"/>
    <mergeCell ref="I61:I62"/>
    <mergeCell ref="J61:J62"/>
    <mergeCell ref="K61:K62"/>
    <mergeCell ref="L73:L74"/>
    <mergeCell ref="M73:M74"/>
    <mergeCell ref="N73:N74"/>
    <mergeCell ref="G75:G76"/>
    <mergeCell ref="H75:H76"/>
    <mergeCell ref="I75:I76"/>
    <mergeCell ref="J75:J76"/>
    <mergeCell ref="K75:K76"/>
    <mergeCell ref="L75:L76"/>
    <mergeCell ref="M75:M76"/>
    <mergeCell ref="N75:N76"/>
    <mergeCell ref="G73:G74"/>
    <mergeCell ref="H73:H74"/>
    <mergeCell ref="I73:I74"/>
    <mergeCell ref="J73:J74"/>
    <mergeCell ref="K73:K74"/>
    <mergeCell ref="L69:L70"/>
    <mergeCell ref="M69:M70"/>
    <mergeCell ref="N69:N70"/>
    <mergeCell ref="G71:G72"/>
    <mergeCell ref="H71:H72"/>
    <mergeCell ref="I71:I72"/>
    <mergeCell ref="J71:J72"/>
    <mergeCell ref="K71:K72"/>
    <mergeCell ref="L71:L72"/>
    <mergeCell ref="M71:M72"/>
    <mergeCell ref="N71:N72"/>
    <mergeCell ref="G69:G70"/>
    <mergeCell ref="H69:H70"/>
    <mergeCell ref="I69:I70"/>
    <mergeCell ref="J69:J70"/>
    <mergeCell ref="K69:K70"/>
    <mergeCell ref="L81:L82"/>
    <mergeCell ref="M81:M82"/>
    <mergeCell ref="N81:N82"/>
    <mergeCell ref="G83:G84"/>
    <mergeCell ref="H83:H84"/>
    <mergeCell ref="I83:I84"/>
    <mergeCell ref="J83:J84"/>
    <mergeCell ref="K83:K84"/>
    <mergeCell ref="L83:L84"/>
    <mergeCell ref="M83:M84"/>
    <mergeCell ref="N83:N84"/>
    <mergeCell ref="G81:G82"/>
    <mergeCell ref="H81:H82"/>
    <mergeCell ref="I81:I82"/>
    <mergeCell ref="J81:J82"/>
    <mergeCell ref="K81:K82"/>
    <mergeCell ref="L77:L78"/>
    <mergeCell ref="M77:M78"/>
    <mergeCell ref="N77:N78"/>
    <mergeCell ref="G79:G80"/>
    <mergeCell ref="H79:H80"/>
    <mergeCell ref="I79:I80"/>
    <mergeCell ref="J79:J80"/>
    <mergeCell ref="K79:K80"/>
    <mergeCell ref="L79:L80"/>
    <mergeCell ref="M79:M80"/>
    <mergeCell ref="N79:N80"/>
    <mergeCell ref="G77:G78"/>
    <mergeCell ref="H77:H78"/>
    <mergeCell ref="I77:I78"/>
    <mergeCell ref="J77:J78"/>
    <mergeCell ref="K77:K78"/>
    <mergeCell ref="L89:L90"/>
    <mergeCell ref="M89:M90"/>
    <mergeCell ref="N89:N90"/>
    <mergeCell ref="G91:G92"/>
    <mergeCell ref="H91:H92"/>
    <mergeCell ref="I91:I92"/>
    <mergeCell ref="J91:J92"/>
    <mergeCell ref="K91:K92"/>
    <mergeCell ref="L91:L92"/>
    <mergeCell ref="M91:M92"/>
    <mergeCell ref="N91:N92"/>
    <mergeCell ref="G89:G90"/>
    <mergeCell ref="H89:H90"/>
    <mergeCell ref="I89:I90"/>
    <mergeCell ref="J89:J90"/>
    <mergeCell ref="K89:K90"/>
    <mergeCell ref="L85:L86"/>
    <mergeCell ref="M85:M86"/>
    <mergeCell ref="N85:N86"/>
    <mergeCell ref="G87:G88"/>
    <mergeCell ref="H87:H88"/>
    <mergeCell ref="I87:I88"/>
    <mergeCell ref="J87:J88"/>
    <mergeCell ref="K87:K88"/>
    <mergeCell ref="L87:L88"/>
    <mergeCell ref="M87:M88"/>
    <mergeCell ref="N87:N88"/>
    <mergeCell ref="G85:G86"/>
    <mergeCell ref="H85:H86"/>
    <mergeCell ref="I85:I86"/>
    <mergeCell ref="J85:J86"/>
    <mergeCell ref="K85:K86"/>
    <mergeCell ref="L97:L98"/>
    <mergeCell ref="M97:M98"/>
    <mergeCell ref="N97:N98"/>
    <mergeCell ref="G99:G100"/>
    <mergeCell ref="H99:H100"/>
    <mergeCell ref="I99:I100"/>
    <mergeCell ref="J99:J100"/>
    <mergeCell ref="K99:K100"/>
    <mergeCell ref="L99:L100"/>
    <mergeCell ref="M99:M100"/>
    <mergeCell ref="N99:N100"/>
    <mergeCell ref="G97:G98"/>
    <mergeCell ref="H97:H98"/>
    <mergeCell ref="I97:I98"/>
    <mergeCell ref="J97:J98"/>
    <mergeCell ref="K97:K98"/>
    <mergeCell ref="L93:L94"/>
    <mergeCell ref="M93:M94"/>
    <mergeCell ref="N93:N94"/>
    <mergeCell ref="G95:G96"/>
    <mergeCell ref="H95:H96"/>
    <mergeCell ref="I95:I96"/>
    <mergeCell ref="J95:J96"/>
    <mergeCell ref="K95:K96"/>
    <mergeCell ref="L95:L96"/>
    <mergeCell ref="M95:M96"/>
    <mergeCell ref="N95:N96"/>
    <mergeCell ref="G93:G94"/>
    <mergeCell ref="H93:H94"/>
    <mergeCell ref="I93:I94"/>
    <mergeCell ref="J93:J94"/>
    <mergeCell ref="K93:K94"/>
    <mergeCell ref="L105:L106"/>
    <mergeCell ref="M105:M106"/>
    <mergeCell ref="N105:N106"/>
    <mergeCell ref="G107:G108"/>
    <mergeCell ref="H107:H108"/>
    <mergeCell ref="I107:I108"/>
    <mergeCell ref="J107:J108"/>
    <mergeCell ref="K107:K108"/>
    <mergeCell ref="L107:L108"/>
    <mergeCell ref="M107:M108"/>
    <mergeCell ref="N107:N108"/>
    <mergeCell ref="G105:G106"/>
    <mergeCell ref="H105:H106"/>
    <mergeCell ref="I105:I106"/>
    <mergeCell ref="J105:J106"/>
    <mergeCell ref="K105:K106"/>
    <mergeCell ref="L101:L102"/>
    <mergeCell ref="M101:M102"/>
    <mergeCell ref="N101:N102"/>
    <mergeCell ref="G103:G104"/>
    <mergeCell ref="H103:H104"/>
    <mergeCell ref="I103:I104"/>
    <mergeCell ref="J103:J104"/>
    <mergeCell ref="K103:K104"/>
    <mergeCell ref="L103:L104"/>
    <mergeCell ref="M103:M104"/>
    <mergeCell ref="N103:N104"/>
    <mergeCell ref="G101:G102"/>
    <mergeCell ref="H101:H102"/>
    <mergeCell ref="I101:I102"/>
    <mergeCell ref="J101:J102"/>
    <mergeCell ref="K101:K102"/>
    <mergeCell ref="L113:L114"/>
    <mergeCell ref="M113:M114"/>
    <mergeCell ref="N113:N114"/>
    <mergeCell ref="G115:G116"/>
    <mergeCell ref="H115:H116"/>
    <mergeCell ref="I115:I116"/>
    <mergeCell ref="J115:J116"/>
    <mergeCell ref="K115:K116"/>
    <mergeCell ref="L115:L116"/>
    <mergeCell ref="M115:M116"/>
    <mergeCell ref="N115:N116"/>
    <mergeCell ref="G113:G114"/>
    <mergeCell ref="H113:H114"/>
    <mergeCell ref="I113:I114"/>
    <mergeCell ref="J113:J114"/>
    <mergeCell ref="K113:K114"/>
    <mergeCell ref="L109:L110"/>
    <mergeCell ref="M109:M110"/>
    <mergeCell ref="N109:N110"/>
    <mergeCell ref="G111:G112"/>
    <mergeCell ref="H111:H112"/>
    <mergeCell ref="I111:I112"/>
    <mergeCell ref="J111:J112"/>
    <mergeCell ref="K111:K112"/>
    <mergeCell ref="L111:L112"/>
    <mergeCell ref="M111:M112"/>
    <mergeCell ref="N111:N112"/>
    <mergeCell ref="G109:G110"/>
    <mergeCell ref="H109:H110"/>
    <mergeCell ref="I109:I110"/>
    <mergeCell ref="J109:J110"/>
    <mergeCell ref="K109:K110"/>
    <mergeCell ref="I123:I124"/>
    <mergeCell ref="J123:J124"/>
    <mergeCell ref="K123:K124"/>
    <mergeCell ref="L123:L124"/>
    <mergeCell ref="M123:M124"/>
    <mergeCell ref="N123:N124"/>
    <mergeCell ref="G121:G122"/>
    <mergeCell ref="H121:H122"/>
    <mergeCell ref="I121:I122"/>
    <mergeCell ref="J121:J122"/>
    <mergeCell ref="K121:K122"/>
    <mergeCell ref="L117:L118"/>
    <mergeCell ref="M117:M118"/>
    <mergeCell ref="N117:N118"/>
    <mergeCell ref="G119:G120"/>
    <mergeCell ref="H119:H120"/>
    <mergeCell ref="I119:I120"/>
    <mergeCell ref="J119:J120"/>
    <mergeCell ref="K119:K120"/>
    <mergeCell ref="L119:L120"/>
    <mergeCell ref="M119:M120"/>
    <mergeCell ref="N119:N120"/>
    <mergeCell ref="G117:G118"/>
    <mergeCell ref="H117:H118"/>
    <mergeCell ref="I117:I118"/>
    <mergeCell ref="J117:J118"/>
    <mergeCell ref="K117:K118"/>
    <mergeCell ref="A49:A50"/>
    <mergeCell ref="B49:B50"/>
    <mergeCell ref="C49:C50"/>
    <mergeCell ref="D49:D50"/>
    <mergeCell ref="E49:E50"/>
    <mergeCell ref="A47:A48"/>
    <mergeCell ref="B47:B48"/>
    <mergeCell ref="C47:C48"/>
    <mergeCell ref="D47:D48"/>
    <mergeCell ref="E47:E48"/>
    <mergeCell ref="L129:L130"/>
    <mergeCell ref="M129:M130"/>
    <mergeCell ref="N129:N130"/>
    <mergeCell ref="G129:G130"/>
    <mergeCell ref="H129:H130"/>
    <mergeCell ref="I129:I130"/>
    <mergeCell ref="J129:J130"/>
    <mergeCell ref="K129:K130"/>
    <mergeCell ref="L125:L126"/>
    <mergeCell ref="M125:M126"/>
    <mergeCell ref="N125:N126"/>
    <mergeCell ref="G127:G128"/>
    <mergeCell ref="H127:H128"/>
    <mergeCell ref="I127:I128"/>
    <mergeCell ref="J127:J128"/>
    <mergeCell ref="K127:K128"/>
    <mergeCell ref="L127:L128"/>
    <mergeCell ref="M127:M128"/>
    <mergeCell ref="N127:N128"/>
    <mergeCell ref="G125:G126"/>
    <mergeCell ref="H125:H126"/>
    <mergeCell ref="I125:I126"/>
    <mergeCell ref="A57:A58"/>
    <mergeCell ref="B57:B58"/>
    <mergeCell ref="C57:C58"/>
    <mergeCell ref="D57:D58"/>
    <mergeCell ref="E57:E58"/>
    <mergeCell ref="A55:A56"/>
    <mergeCell ref="B55:B56"/>
    <mergeCell ref="C55:C56"/>
    <mergeCell ref="D55:D56"/>
    <mergeCell ref="E55:E56"/>
    <mergeCell ref="A53:A54"/>
    <mergeCell ref="B53:B54"/>
    <mergeCell ref="C53:C54"/>
    <mergeCell ref="D53:D54"/>
    <mergeCell ref="E53:E54"/>
    <mergeCell ref="A51:A52"/>
    <mergeCell ref="B51:B52"/>
    <mergeCell ref="C51:C52"/>
    <mergeCell ref="D51:D52"/>
    <mergeCell ref="E51:E52"/>
    <mergeCell ref="A65:A66"/>
    <mergeCell ref="B65:B66"/>
    <mergeCell ref="C65:C66"/>
    <mergeCell ref="D65:D66"/>
    <mergeCell ref="E65:E66"/>
    <mergeCell ref="A63:A64"/>
    <mergeCell ref="B63:B64"/>
    <mergeCell ref="C63:C64"/>
    <mergeCell ref="D63:D64"/>
    <mergeCell ref="E63:E64"/>
    <mergeCell ref="A61:A62"/>
    <mergeCell ref="B61:B62"/>
    <mergeCell ref="C61:C62"/>
    <mergeCell ref="D61:D62"/>
    <mergeCell ref="E61:E62"/>
    <mergeCell ref="A59:A60"/>
    <mergeCell ref="B59:B60"/>
    <mergeCell ref="C59:C60"/>
    <mergeCell ref="D59:D60"/>
    <mergeCell ref="E59:E60"/>
    <mergeCell ref="A73:A74"/>
    <mergeCell ref="B73:B74"/>
    <mergeCell ref="C73:C74"/>
    <mergeCell ref="D73:D74"/>
    <mergeCell ref="E73:E74"/>
    <mergeCell ref="A71:A72"/>
    <mergeCell ref="B71:B72"/>
    <mergeCell ref="C71:C72"/>
    <mergeCell ref="D71:D72"/>
    <mergeCell ref="E71:E72"/>
    <mergeCell ref="A69:A70"/>
    <mergeCell ref="B69:B70"/>
    <mergeCell ref="C69:C70"/>
    <mergeCell ref="D69:D70"/>
    <mergeCell ref="E69:E70"/>
    <mergeCell ref="A67:A68"/>
    <mergeCell ref="B67:B68"/>
    <mergeCell ref="C67:C68"/>
    <mergeCell ref="D67:D68"/>
    <mergeCell ref="E67:E68"/>
    <mergeCell ref="A81:A82"/>
    <mergeCell ref="B81:B82"/>
    <mergeCell ref="C81:C82"/>
    <mergeCell ref="D81:D82"/>
    <mergeCell ref="E81:E82"/>
    <mergeCell ref="A79:A80"/>
    <mergeCell ref="B79:B80"/>
    <mergeCell ref="C79:C80"/>
    <mergeCell ref="D79:D80"/>
    <mergeCell ref="E79:E80"/>
    <mergeCell ref="A77:A78"/>
    <mergeCell ref="B77:B78"/>
    <mergeCell ref="C77:C78"/>
    <mergeCell ref="D77:D78"/>
    <mergeCell ref="E77:E78"/>
    <mergeCell ref="A75:A76"/>
    <mergeCell ref="B75:B76"/>
    <mergeCell ref="C75:C76"/>
    <mergeCell ref="D75:D76"/>
    <mergeCell ref="E75:E76"/>
    <mergeCell ref="A89:A90"/>
    <mergeCell ref="B89:B90"/>
    <mergeCell ref="C89:C90"/>
    <mergeCell ref="D89:D90"/>
    <mergeCell ref="E89:E90"/>
    <mergeCell ref="A87:A88"/>
    <mergeCell ref="B87:B88"/>
    <mergeCell ref="C87:C88"/>
    <mergeCell ref="D87:D88"/>
    <mergeCell ref="E87:E88"/>
    <mergeCell ref="A85:A86"/>
    <mergeCell ref="B85:B86"/>
    <mergeCell ref="C85:C86"/>
    <mergeCell ref="D85:D86"/>
    <mergeCell ref="E85:E86"/>
    <mergeCell ref="A83:A84"/>
    <mergeCell ref="B83:B84"/>
    <mergeCell ref="C83:C84"/>
    <mergeCell ref="D83:D84"/>
    <mergeCell ref="E83:E84"/>
    <mergeCell ref="A97:A98"/>
    <mergeCell ref="B97:B98"/>
    <mergeCell ref="C97:C98"/>
    <mergeCell ref="D97:D98"/>
    <mergeCell ref="E97:E98"/>
    <mergeCell ref="A95:A96"/>
    <mergeCell ref="B95:B96"/>
    <mergeCell ref="C95:C96"/>
    <mergeCell ref="D95:D96"/>
    <mergeCell ref="E95:E96"/>
    <mergeCell ref="A93:A94"/>
    <mergeCell ref="B93:B94"/>
    <mergeCell ref="C93:C94"/>
    <mergeCell ref="D93:D94"/>
    <mergeCell ref="E93:E94"/>
    <mergeCell ref="A91:A92"/>
    <mergeCell ref="B91:B92"/>
    <mergeCell ref="C91:C92"/>
    <mergeCell ref="D91:D92"/>
    <mergeCell ref="E91:E92"/>
    <mergeCell ref="A105:A106"/>
    <mergeCell ref="B105:B106"/>
    <mergeCell ref="C105:C106"/>
    <mergeCell ref="D105:D106"/>
    <mergeCell ref="E105:E106"/>
    <mergeCell ref="A103:A104"/>
    <mergeCell ref="B103:B104"/>
    <mergeCell ref="C103:C104"/>
    <mergeCell ref="D103:D104"/>
    <mergeCell ref="E103:E104"/>
    <mergeCell ref="A101:A102"/>
    <mergeCell ref="B101:B102"/>
    <mergeCell ref="C101:C102"/>
    <mergeCell ref="D101:D102"/>
    <mergeCell ref="E101:E102"/>
    <mergeCell ref="A99:A100"/>
    <mergeCell ref="B99:B100"/>
    <mergeCell ref="C99:C100"/>
    <mergeCell ref="D99:D100"/>
    <mergeCell ref="E99:E100"/>
    <mergeCell ref="A113:A114"/>
    <mergeCell ref="B113:B114"/>
    <mergeCell ref="C113:C114"/>
    <mergeCell ref="D113:D114"/>
    <mergeCell ref="E113:E114"/>
    <mergeCell ref="A111:A112"/>
    <mergeCell ref="B111:B112"/>
    <mergeCell ref="C111:C112"/>
    <mergeCell ref="D111:D112"/>
    <mergeCell ref="E111:E112"/>
    <mergeCell ref="A109:A110"/>
    <mergeCell ref="B109:B110"/>
    <mergeCell ref="C109:C110"/>
    <mergeCell ref="D109:D110"/>
    <mergeCell ref="E109:E110"/>
    <mergeCell ref="A107:A108"/>
    <mergeCell ref="B107:B108"/>
    <mergeCell ref="C107:C108"/>
    <mergeCell ref="D107:D108"/>
    <mergeCell ref="E107:E108"/>
    <mergeCell ref="A121:A122"/>
    <mergeCell ref="B121:B122"/>
    <mergeCell ref="C121:C122"/>
    <mergeCell ref="D121:D122"/>
    <mergeCell ref="E121:E122"/>
    <mergeCell ref="A119:A120"/>
    <mergeCell ref="B119:B120"/>
    <mergeCell ref="C119:C120"/>
    <mergeCell ref="D119:D120"/>
    <mergeCell ref="E119:E120"/>
    <mergeCell ref="A117:A118"/>
    <mergeCell ref="B117:B118"/>
    <mergeCell ref="C117:C118"/>
    <mergeCell ref="D117:D118"/>
    <mergeCell ref="E117:E118"/>
    <mergeCell ref="A115:A116"/>
    <mergeCell ref="B115:B116"/>
    <mergeCell ref="C115:C116"/>
    <mergeCell ref="D115:D116"/>
    <mergeCell ref="E115:E116"/>
    <mergeCell ref="A129:A130"/>
    <mergeCell ref="B129:B130"/>
    <mergeCell ref="C129:C130"/>
    <mergeCell ref="D129:D130"/>
    <mergeCell ref="E129:E130"/>
    <mergeCell ref="A127:A128"/>
    <mergeCell ref="B127:B128"/>
    <mergeCell ref="C127:C128"/>
    <mergeCell ref="D127:D128"/>
    <mergeCell ref="E127:E128"/>
    <mergeCell ref="A125:A126"/>
    <mergeCell ref="B125:B126"/>
    <mergeCell ref="C125:C126"/>
    <mergeCell ref="D125:D126"/>
    <mergeCell ref="E125:E126"/>
    <mergeCell ref="A123:A124"/>
    <mergeCell ref="B123:B124"/>
    <mergeCell ref="C123:C124"/>
    <mergeCell ref="D123:D124"/>
    <mergeCell ref="E123:E124"/>
    <mergeCell ref="F129:F130"/>
    <mergeCell ref="R1:AC4"/>
    <mergeCell ref="R5:R10"/>
    <mergeCell ref="S5:S10"/>
    <mergeCell ref="T5:T10"/>
    <mergeCell ref="U5:U10"/>
    <mergeCell ref="V5:V10"/>
    <mergeCell ref="W5:W10"/>
    <mergeCell ref="X5:X10"/>
    <mergeCell ref="Y5:Y10"/>
    <mergeCell ref="Z5:Z10"/>
    <mergeCell ref="AA5:AA10"/>
    <mergeCell ref="AB5:AB10"/>
    <mergeCell ref="AC5:AC10"/>
    <mergeCell ref="Q5:Q10"/>
    <mergeCell ref="F119:F120"/>
    <mergeCell ref="F121:F122"/>
    <mergeCell ref="F123:F124"/>
    <mergeCell ref="F125:F126"/>
    <mergeCell ref="F127:F128"/>
    <mergeCell ref="F109:F110"/>
    <mergeCell ref="F111:F112"/>
    <mergeCell ref="F113:F114"/>
    <mergeCell ref="F115:F116"/>
    <mergeCell ref="F117:F118"/>
    <mergeCell ref="J125:J126"/>
    <mergeCell ref="K125:K126"/>
    <mergeCell ref="L121:L122"/>
    <mergeCell ref="M121:M122"/>
    <mergeCell ref="N121:N122"/>
    <mergeCell ref="G123:G124"/>
    <mergeCell ref="H123:H124"/>
  </mergeCells>
  <phoneticPr fontId="3" type="noConversion"/>
  <conditionalFormatting sqref="Q11:Q12">
    <cfRule type="cellIs" dxfId="371" priority="244" operator="greaterThan">
      <formula>1</formula>
    </cfRule>
  </conditionalFormatting>
  <conditionalFormatting sqref="Q13:Q14">
    <cfRule type="cellIs" dxfId="370" priority="243" operator="greaterThan">
      <formula>1</formula>
    </cfRule>
  </conditionalFormatting>
  <conditionalFormatting sqref="Q15:Q16">
    <cfRule type="cellIs" dxfId="369" priority="242" operator="greaterThan">
      <formula>1</formula>
    </cfRule>
  </conditionalFormatting>
  <conditionalFormatting sqref="Q17:Q18">
    <cfRule type="cellIs" dxfId="368" priority="241" operator="greaterThan">
      <formula>1</formula>
    </cfRule>
  </conditionalFormatting>
  <conditionalFormatting sqref="Q19:Q20">
    <cfRule type="cellIs" dxfId="367" priority="240" operator="greaterThan">
      <formula>1</formula>
    </cfRule>
  </conditionalFormatting>
  <conditionalFormatting sqref="Q21:Q22">
    <cfRule type="cellIs" dxfId="366" priority="239" operator="greaterThan">
      <formula>1</formula>
    </cfRule>
  </conditionalFormatting>
  <conditionalFormatting sqref="Q23:Q24">
    <cfRule type="cellIs" dxfId="365" priority="238" operator="greaterThan">
      <formula>1</formula>
    </cfRule>
  </conditionalFormatting>
  <conditionalFormatting sqref="Q25:Q26">
    <cfRule type="cellIs" dxfId="364" priority="237" operator="greaterThan">
      <formula>1</formula>
    </cfRule>
  </conditionalFormatting>
  <conditionalFormatting sqref="Q27:Q28">
    <cfRule type="cellIs" dxfId="363" priority="236" operator="greaterThan">
      <formula>1</formula>
    </cfRule>
  </conditionalFormatting>
  <conditionalFormatting sqref="Q29:Q30">
    <cfRule type="cellIs" dxfId="362" priority="235" operator="greaterThan">
      <formula>1</formula>
    </cfRule>
  </conditionalFormatting>
  <conditionalFormatting sqref="Q31:Q32">
    <cfRule type="cellIs" dxfId="361" priority="234" operator="greaterThan">
      <formula>1</formula>
    </cfRule>
  </conditionalFormatting>
  <conditionalFormatting sqref="Q33:Q34">
    <cfRule type="cellIs" dxfId="360" priority="233" operator="greaterThan">
      <formula>1</formula>
    </cfRule>
  </conditionalFormatting>
  <conditionalFormatting sqref="Q35:Q36">
    <cfRule type="cellIs" dxfId="359" priority="232" operator="greaterThan">
      <formula>1</formula>
    </cfRule>
  </conditionalFormatting>
  <conditionalFormatting sqref="Q37:Q38">
    <cfRule type="cellIs" dxfId="358" priority="231" operator="greaterThan">
      <formula>1</formula>
    </cfRule>
  </conditionalFormatting>
  <conditionalFormatting sqref="Q39:Q40">
    <cfRule type="cellIs" dxfId="357" priority="230" operator="greaterThan">
      <formula>1</formula>
    </cfRule>
  </conditionalFormatting>
  <conditionalFormatting sqref="Q41:Q42">
    <cfRule type="cellIs" dxfId="356" priority="229" operator="greaterThan">
      <formula>1</formula>
    </cfRule>
  </conditionalFormatting>
  <conditionalFormatting sqref="Q43:Q44">
    <cfRule type="cellIs" dxfId="355" priority="228" operator="greaterThan">
      <formula>1</formula>
    </cfRule>
  </conditionalFormatting>
  <conditionalFormatting sqref="Q45:Q46">
    <cfRule type="cellIs" dxfId="354" priority="227" operator="greaterThan">
      <formula>1</formula>
    </cfRule>
  </conditionalFormatting>
  <conditionalFormatting sqref="Q47:Q48">
    <cfRule type="cellIs" dxfId="353" priority="226" operator="greaterThan">
      <formula>1</formula>
    </cfRule>
  </conditionalFormatting>
  <conditionalFormatting sqref="Q49:Q50">
    <cfRule type="cellIs" dxfId="352" priority="225" operator="greaterThan">
      <formula>1</formula>
    </cfRule>
  </conditionalFormatting>
  <conditionalFormatting sqref="Q51:Q52">
    <cfRule type="cellIs" dxfId="351" priority="224" operator="greaterThan">
      <formula>1</formula>
    </cfRule>
  </conditionalFormatting>
  <conditionalFormatting sqref="Q53:Q54">
    <cfRule type="cellIs" dxfId="350" priority="223" operator="greaterThan">
      <formula>1</formula>
    </cfRule>
  </conditionalFormatting>
  <conditionalFormatting sqref="Q55:Q56">
    <cfRule type="cellIs" dxfId="349" priority="222" operator="greaterThan">
      <formula>1</formula>
    </cfRule>
  </conditionalFormatting>
  <conditionalFormatting sqref="Q57:Q58">
    <cfRule type="cellIs" dxfId="348" priority="221" operator="greaterThan">
      <formula>1</formula>
    </cfRule>
  </conditionalFormatting>
  <conditionalFormatting sqref="Q59:Q60">
    <cfRule type="cellIs" dxfId="347" priority="220" operator="greaterThan">
      <formula>1</formula>
    </cfRule>
  </conditionalFormatting>
  <conditionalFormatting sqref="Q61:Q62">
    <cfRule type="cellIs" dxfId="346" priority="219" operator="greaterThan">
      <formula>1</formula>
    </cfRule>
  </conditionalFormatting>
  <conditionalFormatting sqref="Q63:Q64">
    <cfRule type="cellIs" dxfId="345" priority="218" operator="greaterThan">
      <formula>1</formula>
    </cfRule>
  </conditionalFormatting>
  <conditionalFormatting sqref="Q65:Q66">
    <cfRule type="cellIs" dxfId="344" priority="217" operator="greaterThan">
      <formula>1</formula>
    </cfRule>
  </conditionalFormatting>
  <conditionalFormatting sqref="Q67:Q68">
    <cfRule type="cellIs" dxfId="343" priority="216" operator="greaterThan">
      <formula>1</formula>
    </cfRule>
  </conditionalFormatting>
  <conditionalFormatting sqref="Q69:Q70">
    <cfRule type="cellIs" dxfId="342" priority="215" operator="greaterThan">
      <formula>1</formula>
    </cfRule>
  </conditionalFormatting>
  <conditionalFormatting sqref="Q71:Q72">
    <cfRule type="cellIs" dxfId="341" priority="214" operator="greaterThan">
      <formula>1</formula>
    </cfRule>
  </conditionalFormatting>
  <conditionalFormatting sqref="Q73:Q74">
    <cfRule type="cellIs" dxfId="340" priority="213" operator="greaterThan">
      <formula>1</formula>
    </cfRule>
  </conditionalFormatting>
  <conditionalFormatting sqref="Q75:Q76">
    <cfRule type="cellIs" dxfId="339" priority="212" operator="greaterThan">
      <formula>1</formula>
    </cfRule>
  </conditionalFormatting>
  <conditionalFormatting sqref="Q77:Q78">
    <cfRule type="cellIs" dxfId="338" priority="211" operator="greaterThan">
      <formula>1</formula>
    </cfRule>
  </conditionalFormatting>
  <conditionalFormatting sqref="Q79:Q80">
    <cfRule type="cellIs" dxfId="337" priority="210" operator="greaterThan">
      <formula>1</formula>
    </cfRule>
  </conditionalFormatting>
  <conditionalFormatting sqref="Q81:Q82">
    <cfRule type="cellIs" dxfId="336" priority="209" operator="greaterThan">
      <formula>1</formula>
    </cfRule>
  </conditionalFormatting>
  <conditionalFormatting sqref="Q83:Q84">
    <cfRule type="cellIs" dxfId="335" priority="208" operator="greaterThan">
      <formula>1</formula>
    </cfRule>
  </conditionalFormatting>
  <conditionalFormatting sqref="Q85:Q86">
    <cfRule type="cellIs" dxfId="334" priority="207" operator="greaterThan">
      <formula>1</formula>
    </cfRule>
  </conditionalFormatting>
  <conditionalFormatting sqref="Q87:Q88">
    <cfRule type="cellIs" dxfId="333" priority="206" operator="greaterThan">
      <formula>1</formula>
    </cfRule>
  </conditionalFormatting>
  <conditionalFormatting sqref="Q89:Q90">
    <cfRule type="cellIs" dxfId="332" priority="205" operator="greaterThan">
      <formula>1</formula>
    </cfRule>
  </conditionalFormatting>
  <conditionalFormatting sqref="Q91:Q92">
    <cfRule type="cellIs" dxfId="331" priority="204" operator="greaterThan">
      <formula>1</formula>
    </cfRule>
  </conditionalFormatting>
  <conditionalFormatting sqref="Q93:Q94">
    <cfRule type="cellIs" dxfId="330" priority="203" operator="greaterThan">
      <formula>1</formula>
    </cfRule>
  </conditionalFormatting>
  <conditionalFormatting sqref="Q95:Q96">
    <cfRule type="cellIs" dxfId="329" priority="202" operator="greaterThan">
      <formula>1</formula>
    </cfRule>
  </conditionalFormatting>
  <conditionalFormatting sqref="Q97:Q98">
    <cfRule type="cellIs" dxfId="328" priority="201" operator="greaterThan">
      <formula>1</formula>
    </cfRule>
  </conditionalFormatting>
  <conditionalFormatting sqref="Q99:Q100">
    <cfRule type="cellIs" dxfId="327" priority="200" operator="greaterThan">
      <formula>1</formula>
    </cfRule>
  </conditionalFormatting>
  <conditionalFormatting sqref="Q101:Q102">
    <cfRule type="cellIs" dxfId="326" priority="199" operator="greaterThan">
      <formula>1</formula>
    </cfRule>
  </conditionalFormatting>
  <conditionalFormatting sqref="Q103:Q104">
    <cfRule type="cellIs" dxfId="325" priority="198" operator="greaterThan">
      <formula>1</formula>
    </cfRule>
  </conditionalFormatting>
  <conditionalFormatting sqref="Q105:Q106">
    <cfRule type="cellIs" dxfId="324" priority="197" operator="greaterThan">
      <formula>1</formula>
    </cfRule>
  </conditionalFormatting>
  <conditionalFormatting sqref="Q107:Q108">
    <cfRule type="cellIs" dxfId="323" priority="196" operator="greaterThan">
      <formula>1</formula>
    </cfRule>
  </conditionalFormatting>
  <conditionalFormatting sqref="Q109:Q110">
    <cfRule type="cellIs" dxfId="322" priority="195" operator="greaterThan">
      <formula>1</formula>
    </cfRule>
  </conditionalFormatting>
  <conditionalFormatting sqref="Q111:Q112">
    <cfRule type="cellIs" dxfId="321" priority="194" operator="greaterThan">
      <formula>1</formula>
    </cfRule>
  </conditionalFormatting>
  <conditionalFormatting sqref="Q113:Q114">
    <cfRule type="cellIs" dxfId="320" priority="193" operator="greaterThan">
      <formula>1</formula>
    </cfRule>
  </conditionalFormatting>
  <conditionalFormatting sqref="Q115:Q116">
    <cfRule type="cellIs" dxfId="319" priority="192" operator="greaterThan">
      <formula>1</formula>
    </cfRule>
  </conditionalFormatting>
  <conditionalFormatting sqref="Q117:Q118">
    <cfRule type="cellIs" dxfId="318" priority="191" operator="greaterThan">
      <formula>1</formula>
    </cfRule>
  </conditionalFormatting>
  <conditionalFormatting sqref="Q119:Q120">
    <cfRule type="cellIs" dxfId="317" priority="190" operator="greaterThan">
      <formula>1</formula>
    </cfRule>
  </conditionalFormatting>
  <conditionalFormatting sqref="Q121:Q122">
    <cfRule type="cellIs" dxfId="316" priority="189" operator="greaterThan">
      <formula>1</formula>
    </cfRule>
  </conditionalFormatting>
  <conditionalFormatting sqref="Q123:Q124">
    <cfRule type="cellIs" dxfId="315" priority="188" operator="greaterThan">
      <formula>1</formula>
    </cfRule>
  </conditionalFormatting>
  <conditionalFormatting sqref="Q125:Q126">
    <cfRule type="cellIs" dxfId="314" priority="187" operator="greaterThan">
      <formula>1</formula>
    </cfRule>
  </conditionalFormatting>
  <conditionalFormatting sqref="Q127:Q128">
    <cfRule type="cellIs" dxfId="313" priority="186" operator="greaterThan">
      <formula>1</formula>
    </cfRule>
  </conditionalFormatting>
  <conditionalFormatting sqref="Q129:Q130">
    <cfRule type="cellIs" dxfId="312" priority="185" operator="greaterThan">
      <formula>1</formula>
    </cfRule>
  </conditionalFormatting>
  <conditionalFormatting sqref="R12:AC12">
    <cfRule type="expression" dxfId="311" priority="181">
      <formula>R12=""</formula>
    </cfRule>
  </conditionalFormatting>
  <conditionalFormatting sqref="R12:AC12">
    <cfRule type="expression" dxfId="310" priority="182">
      <formula>R12&lt;R11</formula>
    </cfRule>
  </conditionalFormatting>
  <conditionalFormatting sqref="R12:AC12">
    <cfRule type="expression" dxfId="309" priority="183">
      <formula>R11&gt;=R12</formula>
    </cfRule>
  </conditionalFormatting>
  <conditionalFormatting sqref="R14:AC14">
    <cfRule type="expression" dxfId="308" priority="178">
      <formula>R14=""</formula>
    </cfRule>
  </conditionalFormatting>
  <conditionalFormatting sqref="R14:AC14">
    <cfRule type="expression" dxfId="307" priority="179">
      <formula>R14&lt;R13</formula>
    </cfRule>
  </conditionalFormatting>
  <conditionalFormatting sqref="R14:AC14">
    <cfRule type="expression" dxfId="306" priority="180">
      <formula>R13&gt;=R14</formula>
    </cfRule>
  </conditionalFormatting>
  <conditionalFormatting sqref="R16:AC16">
    <cfRule type="expression" dxfId="305" priority="175">
      <formula>R16=""</formula>
    </cfRule>
  </conditionalFormatting>
  <conditionalFormatting sqref="R16:AC16">
    <cfRule type="expression" dxfId="304" priority="176">
      <formula>R16&lt;R15</formula>
    </cfRule>
  </conditionalFormatting>
  <conditionalFormatting sqref="R16:AC16">
    <cfRule type="expression" dxfId="303" priority="177">
      <formula>R15&gt;=R16</formula>
    </cfRule>
  </conditionalFormatting>
  <conditionalFormatting sqref="R18:AC18">
    <cfRule type="expression" dxfId="302" priority="172">
      <formula>R18=""</formula>
    </cfRule>
  </conditionalFormatting>
  <conditionalFormatting sqref="R18:AC18">
    <cfRule type="expression" dxfId="301" priority="173">
      <formula>R18&lt;R17</formula>
    </cfRule>
  </conditionalFormatting>
  <conditionalFormatting sqref="R18:AC18">
    <cfRule type="expression" dxfId="300" priority="174">
      <formula>R17&gt;=R18</formula>
    </cfRule>
  </conditionalFormatting>
  <conditionalFormatting sqref="R20:AC20">
    <cfRule type="expression" dxfId="299" priority="169">
      <formula>R20=""</formula>
    </cfRule>
  </conditionalFormatting>
  <conditionalFormatting sqref="R20:AC20">
    <cfRule type="expression" dxfId="298" priority="170">
      <formula>R20&lt;R19</formula>
    </cfRule>
  </conditionalFormatting>
  <conditionalFormatting sqref="R20:AC20">
    <cfRule type="expression" dxfId="297" priority="171">
      <formula>R19&gt;=R20</formula>
    </cfRule>
  </conditionalFormatting>
  <conditionalFormatting sqref="R22:AC22">
    <cfRule type="expression" dxfId="296" priority="166">
      <formula>R22=""</formula>
    </cfRule>
  </conditionalFormatting>
  <conditionalFormatting sqref="R22:AC22">
    <cfRule type="expression" dxfId="295" priority="167">
      <formula>R22&lt;R21</formula>
    </cfRule>
  </conditionalFormatting>
  <conditionalFormatting sqref="R22:AC22">
    <cfRule type="expression" dxfId="294" priority="168">
      <formula>R21&gt;=R22</formula>
    </cfRule>
  </conditionalFormatting>
  <conditionalFormatting sqref="R24:AC24">
    <cfRule type="expression" dxfId="293" priority="163">
      <formula>R24=""</formula>
    </cfRule>
  </conditionalFormatting>
  <conditionalFormatting sqref="R24:AC24">
    <cfRule type="expression" dxfId="292" priority="164">
      <formula>R24&lt;R23</formula>
    </cfRule>
  </conditionalFormatting>
  <conditionalFormatting sqref="R24:AC24">
    <cfRule type="expression" dxfId="291" priority="165">
      <formula>R23&gt;=R24</formula>
    </cfRule>
  </conditionalFormatting>
  <conditionalFormatting sqref="R26:AC26">
    <cfRule type="expression" dxfId="290" priority="160">
      <formula>R26=""</formula>
    </cfRule>
  </conditionalFormatting>
  <conditionalFormatting sqref="R26:AC26">
    <cfRule type="expression" dxfId="289" priority="161">
      <formula>R26&lt;R25</formula>
    </cfRule>
  </conditionalFormatting>
  <conditionalFormatting sqref="R26:AC26">
    <cfRule type="expression" dxfId="288" priority="162">
      <formula>R25&gt;=R26</formula>
    </cfRule>
  </conditionalFormatting>
  <conditionalFormatting sqref="R28:AC28">
    <cfRule type="expression" dxfId="287" priority="157">
      <formula>R28=""</formula>
    </cfRule>
  </conditionalFormatting>
  <conditionalFormatting sqref="R28:AC28">
    <cfRule type="expression" dxfId="286" priority="158">
      <formula>R28&lt;R27</formula>
    </cfRule>
  </conditionalFormatting>
  <conditionalFormatting sqref="R28:AC28">
    <cfRule type="expression" dxfId="285" priority="159">
      <formula>R27&gt;=R28</formula>
    </cfRule>
  </conditionalFormatting>
  <conditionalFormatting sqref="R30:AC30">
    <cfRule type="expression" dxfId="284" priority="154">
      <formula>R30=""</formula>
    </cfRule>
  </conditionalFormatting>
  <conditionalFormatting sqref="R30:AC30">
    <cfRule type="expression" dxfId="283" priority="155">
      <formula>R30&lt;R29</formula>
    </cfRule>
  </conditionalFormatting>
  <conditionalFormatting sqref="R30:AC30">
    <cfRule type="expression" dxfId="282" priority="156">
      <formula>R29&gt;=R30</formula>
    </cfRule>
  </conditionalFormatting>
  <conditionalFormatting sqref="R32:AC32">
    <cfRule type="expression" dxfId="281" priority="151">
      <formula>R32=""</formula>
    </cfRule>
  </conditionalFormatting>
  <conditionalFormatting sqref="R32:AC32">
    <cfRule type="expression" dxfId="280" priority="152">
      <formula>R32&lt;R31</formula>
    </cfRule>
  </conditionalFormatting>
  <conditionalFormatting sqref="R32:AC32">
    <cfRule type="expression" dxfId="279" priority="153">
      <formula>R31&gt;=R32</formula>
    </cfRule>
  </conditionalFormatting>
  <conditionalFormatting sqref="R34:AC34">
    <cfRule type="expression" dxfId="278" priority="148">
      <formula>R34=""</formula>
    </cfRule>
  </conditionalFormatting>
  <conditionalFormatting sqref="R34:AC34">
    <cfRule type="expression" dxfId="277" priority="149">
      <formula>R34&lt;R33</formula>
    </cfRule>
  </conditionalFormatting>
  <conditionalFormatting sqref="R34:AC34">
    <cfRule type="expression" dxfId="276" priority="150">
      <formula>R33&gt;=R34</formula>
    </cfRule>
  </conditionalFormatting>
  <conditionalFormatting sqref="R36:AC36">
    <cfRule type="expression" dxfId="275" priority="145">
      <formula>R36=""</formula>
    </cfRule>
  </conditionalFormatting>
  <conditionalFormatting sqref="R36:AC36">
    <cfRule type="expression" dxfId="274" priority="146">
      <formula>R36&lt;R35</formula>
    </cfRule>
  </conditionalFormatting>
  <conditionalFormatting sqref="R36:AC36">
    <cfRule type="expression" dxfId="273" priority="147">
      <formula>R35&gt;=R36</formula>
    </cfRule>
  </conditionalFormatting>
  <conditionalFormatting sqref="R38:AC38">
    <cfRule type="expression" dxfId="272" priority="142">
      <formula>R38=""</formula>
    </cfRule>
  </conditionalFormatting>
  <conditionalFormatting sqref="R38:AC38">
    <cfRule type="expression" dxfId="271" priority="143">
      <formula>R38&lt;R37</formula>
    </cfRule>
  </conditionalFormatting>
  <conditionalFormatting sqref="R38:AC38">
    <cfRule type="expression" dxfId="270" priority="144">
      <formula>R37&gt;=R38</formula>
    </cfRule>
  </conditionalFormatting>
  <conditionalFormatting sqref="R40:AC40">
    <cfRule type="expression" dxfId="269" priority="139">
      <formula>R40=""</formula>
    </cfRule>
  </conditionalFormatting>
  <conditionalFormatting sqref="R40:AC40">
    <cfRule type="expression" dxfId="268" priority="140">
      <formula>R40&lt;R39</formula>
    </cfRule>
  </conditionalFormatting>
  <conditionalFormatting sqref="R40:AC40">
    <cfRule type="expression" dxfId="267" priority="141">
      <formula>R39&gt;=R40</formula>
    </cfRule>
  </conditionalFormatting>
  <conditionalFormatting sqref="R42:AC42">
    <cfRule type="expression" dxfId="266" priority="136">
      <formula>R42=""</formula>
    </cfRule>
  </conditionalFormatting>
  <conditionalFormatting sqref="R42:AC42">
    <cfRule type="expression" dxfId="265" priority="137">
      <formula>R42&lt;R41</formula>
    </cfRule>
  </conditionalFormatting>
  <conditionalFormatting sqref="R42:AC42">
    <cfRule type="expression" dxfId="264" priority="138">
      <formula>R41&gt;=R42</formula>
    </cfRule>
  </conditionalFormatting>
  <conditionalFormatting sqref="R44:AC44">
    <cfRule type="expression" dxfId="263" priority="133">
      <formula>R44=""</formula>
    </cfRule>
  </conditionalFormatting>
  <conditionalFormatting sqref="R44:AC44">
    <cfRule type="expression" dxfId="262" priority="134">
      <formula>R44&lt;R43</formula>
    </cfRule>
  </conditionalFormatting>
  <conditionalFormatting sqref="R44:AC44">
    <cfRule type="expression" dxfId="261" priority="135">
      <formula>R43&gt;=R44</formula>
    </cfRule>
  </conditionalFormatting>
  <conditionalFormatting sqref="R46:AC46">
    <cfRule type="expression" dxfId="260" priority="130">
      <formula>R46=""</formula>
    </cfRule>
  </conditionalFormatting>
  <conditionalFormatting sqref="R46:AC46">
    <cfRule type="expression" dxfId="259" priority="131">
      <formula>R46&lt;R45</formula>
    </cfRule>
  </conditionalFormatting>
  <conditionalFormatting sqref="R46:AC46">
    <cfRule type="expression" dxfId="258" priority="132">
      <formula>R45&gt;=R46</formula>
    </cfRule>
  </conditionalFormatting>
  <conditionalFormatting sqref="R48:AC48">
    <cfRule type="expression" dxfId="257" priority="127">
      <formula>R48=""</formula>
    </cfRule>
  </conditionalFormatting>
  <conditionalFormatting sqref="R48:AC48">
    <cfRule type="expression" dxfId="256" priority="128">
      <formula>R48&lt;R47</formula>
    </cfRule>
  </conditionalFormatting>
  <conditionalFormatting sqref="R48:AC48">
    <cfRule type="expression" dxfId="255" priority="129">
      <formula>R47&gt;=R48</formula>
    </cfRule>
  </conditionalFormatting>
  <conditionalFormatting sqref="R50:AC50">
    <cfRule type="expression" dxfId="254" priority="124">
      <formula>R50=""</formula>
    </cfRule>
  </conditionalFormatting>
  <conditionalFormatting sqref="R50:AC50">
    <cfRule type="expression" dxfId="253" priority="125">
      <formula>R50&lt;R49</formula>
    </cfRule>
  </conditionalFormatting>
  <conditionalFormatting sqref="R50:AC50">
    <cfRule type="expression" dxfId="252" priority="126">
      <formula>R49&gt;=R50</formula>
    </cfRule>
  </conditionalFormatting>
  <conditionalFormatting sqref="R52:AC52">
    <cfRule type="expression" dxfId="251" priority="121">
      <formula>R52=""</formula>
    </cfRule>
  </conditionalFormatting>
  <conditionalFormatting sqref="R52:AC52">
    <cfRule type="expression" dxfId="250" priority="122">
      <formula>R52&lt;R51</formula>
    </cfRule>
  </conditionalFormatting>
  <conditionalFormatting sqref="R52:AC52">
    <cfRule type="expression" dxfId="249" priority="123">
      <formula>R51&gt;=R52</formula>
    </cfRule>
  </conditionalFormatting>
  <conditionalFormatting sqref="R54:AC54">
    <cfRule type="expression" dxfId="248" priority="118">
      <formula>R54=""</formula>
    </cfRule>
  </conditionalFormatting>
  <conditionalFormatting sqref="R54:AC54">
    <cfRule type="expression" dxfId="247" priority="119">
      <formula>R54&lt;R53</formula>
    </cfRule>
  </conditionalFormatting>
  <conditionalFormatting sqref="R54:AC54">
    <cfRule type="expression" dxfId="246" priority="120">
      <formula>R53&gt;=R54</formula>
    </cfRule>
  </conditionalFormatting>
  <conditionalFormatting sqref="R56:AC56">
    <cfRule type="expression" dxfId="245" priority="115">
      <formula>R56=""</formula>
    </cfRule>
  </conditionalFormatting>
  <conditionalFormatting sqref="R56:AC56">
    <cfRule type="expression" dxfId="244" priority="116">
      <formula>R56&lt;R55</formula>
    </cfRule>
  </conditionalFormatting>
  <conditionalFormatting sqref="R56:AC56">
    <cfRule type="expression" dxfId="243" priority="117">
      <formula>R55&gt;=R56</formula>
    </cfRule>
  </conditionalFormatting>
  <conditionalFormatting sqref="R58:AC58">
    <cfRule type="expression" dxfId="242" priority="112">
      <formula>R58=""</formula>
    </cfRule>
  </conditionalFormatting>
  <conditionalFormatting sqref="R58:AC58">
    <cfRule type="expression" dxfId="241" priority="113">
      <formula>R58&lt;R57</formula>
    </cfRule>
  </conditionalFormatting>
  <conditionalFormatting sqref="R58:AC58">
    <cfRule type="expression" dxfId="240" priority="114">
      <formula>R57&gt;=R58</formula>
    </cfRule>
  </conditionalFormatting>
  <conditionalFormatting sqref="R60:AC60">
    <cfRule type="expression" dxfId="239" priority="109">
      <formula>R60=""</formula>
    </cfRule>
  </conditionalFormatting>
  <conditionalFormatting sqref="R60:AC60">
    <cfRule type="expression" dxfId="238" priority="110">
      <formula>R60&lt;R59</formula>
    </cfRule>
  </conditionalFormatting>
  <conditionalFormatting sqref="R60:AC60">
    <cfRule type="expression" dxfId="237" priority="111">
      <formula>R59&gt;=R60</formula>
    </cfRule>
  </conditionalFormatting>
  <conditionalFormatting sqref="R62:AC62">
    <cfRule type="expression" dxfId="236" priority="106">
      <formula>R62=""</formula>
    </cfRule>
  </conditionalFormatting>
  <conditionalFormatting sqref="R62:AC62">
    <cfRule type="expression" dxfId="235" priority="107">
      <formula>R62&lt;R61</formula>
    </cfRule>
  </conditionalFormatting>
  <conditionalFormatting sqref="R62:AC62">
    <cfRule type="expression" dxfId="234" priority="108">
      <formula>R61&gt;=R62</formula>
    </cfRule>
  </conditionalFormatting>
  <conditionalFormatting sqref="R64:AC64">
    <cfRule type="expression" dxfId="233" priority="103">
      <formula>R64=""</formula>
    </cfRule>
  </conditionalFormatting>
  <conditionalFormatting sqref="R64:AC64">
    <cfRule type="expression" dxfId="232" priority="104">
      <formula>R64&lt;R63</formula>
    </cfRule>
  </conditionalFormatting>
  <conditionalFormatting sqref="R64:AC64">
    <cfRule type="expression" dxfId="231" priority="105">
      <formula>R63&gt;=R64</formula>
    </cfRule>
  </conditionalFormatting>
  <conditionalFormatting sqref="R66:AC66">
    <cfRule type="expression" dxfId="230" priority="100">
      <formula>R66=""</formula>
    </cfRule>
  </conditionalFormatting>
  <conditionalFormatting sqref="R66:AC66">
    <cfRule type="expression" dxfId="229" priority="101">
      <formula>R66&lt;R65</formula>
    </cfRule>
  </conditionalFormatting>
  <conditionalFormatting sqref="R66:AC66">
    <cfRule type="expression" dxfId="228" priority="102">
      <formula>R65&gt;=R66</formula>
    </cfRule>
  </conditionalFormatting>
  <conditionalFormatting sqref="R68:AC68">
    <cfRule type="expression" dxfId="227" priority="97">
      <formula>R68=""</formula>
    </cfRule>
  </conditionalFormatting>
  <conditionalFormatting sqref="R68:AC68">
    <cfRule type="expression" dxfId="226" priority="98">
      <formula>R68&lt;R67</formula>
    </cfRule>
  </conditionalFormatting>
  <conditionalFormatting sqref="R68:AC68">
    <cfRule type="expression" dxfId="225" priority="99">
      <formula>R67&gt;=R68</formula>
    </cfRule>
  </conditionalFormatting>
  <conditionalFormatting sqref="R70:AC70">
    <cfRule type="expression" dxfId="224" priority="94">
      <formula>R70=""</formula>
    </cfRule>
  </conditionalFormatting>
  <conditionalFormatting sqref="R70:AC70">
    <cfRule type="expression" dxfId="223" priority="95">
      <formula>R70&lt;R69</formula>
    </cfRule>
  </conditionalFormatting>
  <conditionalFormatting sqref="R70:AC70">
    <cfRule type="expression" dxfId="222" priority="96">
      <formula>R69&gt;=R70</formula>
    </cfRule>
  </conditionalFormatting>
  <conditionalFormatting sqref="R72:AC72">
    <cfRule type="expression" dxfId="221" priority="91">
      <formula>R72=""</formula>
    </cfRule>
  </conditionalFormatting>
  <conditionalFormatting sqref="R72:AC72">
    <cfRule type="expression" dxfId="220" priority="92">
      <formula>R72&lt;R71</formula>
    </cfRule>
  </conditionalFormatting>
  <conditionalFormatting sqref="R72:AC72">
    <cfRule type="expression" dxfId="219" priority="93">
      <formula>R71&gt;=R72</formula>
    </cfRule>
  </conditionalFormatting>
  <conditionalFormatting sqref="R74:AC74">
    <cfRule type="expression" dxfId="218" priority="88">
      <formula>R74=""</formula>
    </cfRule>
  </conditionalFormatting>
  <conditionalFormatting sqref="R74:AC74">
    <cfRule type="expression" dxfId="217" priority="89">
      <formula>R74&lt;R73</formula>
    </cfRule>
  </conditionalFormatting>
  <conditionalFormatting sqref="R74:AC74">
    <cfRule type="expression" dxfId="216" priority="90">
      <formula>R73&gt;=R74</formula>
    </cfRule>
  </conditionalFormatting>
  <conditionalFormatting sqref="R76:AC76">
    <cfRule type="expression" dxfId="215" priority="85">
      <formula>R76=""</formula>
    </cfRule>
  </conditionalFormatting>
  <conditionalFormatting sqref="R76:AC76">
    <cfRule type="expression" dxfId="214" priority="86">
      <formula>R76&lt;R75</formula>
    </cfRule>
  </conditionalFormatting>
  <conditionalFormatting sqref="R76:AC76">
    <cfRule type="expression" dxfId="213" priority="87">
      <formula>R75&gt;=R76</formula>
    </cfRule>
  </conditionalFormatting>
  <conditionalFormatting sqref="R78:AC78">
    <cfRule type="expression" dxfId="212" priority="82">
      <formula>R78=""</formula>
    </cfRule>
  </conditionalFormatting>
  <conditionalFormatting sqref="R78:AC78">
    <cfRule type="expression" dxfId="211" priority="83">
      <formula>R78&lt;R77</formula>
    </cfRule>
  </conditionalFormatting>
  <conditionalFormatting sqref="R78:AC78">
    <cfRule type="expression" dxfId="210" priority="84">
      <formula>R77&gt;=R78</formula>
    </cfRule>
  </conditionalFormatting>
  <conditionalFormatting sqref="R80:AC80">
    <cfRule type="expression" dxfId="209" priority="79">
      <formula>R80=""</formula>
    </cfRule>
  </conditionalFormatting>
  <conditionalFormatting sqref="R80:AC80">
    <cfRule type="expression" dxfId="208" priority="80">
      <formula>R80&lt;R79</formula>
    </cfRule>
  </conditionalFormatting>
  <conditionalFormatting sqref="R80:AC80">
    <cfRule type="expression" dxfId="207" priority="81">
      <formula>R79&gt;=R80</formula>
    </cfRule>
  </conditionalFormatting>
  <conditionalFormatting sqref="R82:AC82">
    <cfRule type="expression" dxfId="206" priority="76">
      <formula>R82=""</formula>
    </cfRule>
  </conditionalFormatting>
  <conditionalFormatting sqref="R82:AC82">
    <cfRule type="expression" dxfId="205" priority="77">
      <formula>R82&lt;R81</formula>
    </cfRule>
  </conditionalFormatting>
  <conditionalFormatting sqref="R82:AC82">
    <cfRule type="expression" dxfId="204" priority="78">
      <formula>R81&gt;=R82</formula>
    </cfRule>
  </conditionalFormatting>
  <conditionalFormatting sqref="R84:AC84">
    <cfRule type="expression" dxfId="203" priority="73">
      <formula>R84=""</formula>
    </cfRule>
  </conditionalFormatting>
  <conditionalFormatting sqref="R84:AC84">
    <cfRule type="expression" dxfId="202" priority="74">
      <formula>R84&lt;R83</formula>
    </cfRule>
  </conditionalFormatting>
  <conditionalFormatting sqref="R84:AC84">
    <cfRule type="expression" dxfId="201" priority="75">
      <formula>R83&gt;=R84</formula>
    </cfRule>
  </conditionalFormatting>
  <conditionalFormatting sqref="R86:AC86">
    <cfRule type="expression" dxfId="200" priority="70">
      <formula>R86=""</formula>
    </cfRule>
  </conditionalFormatting>
  <conditionalFormatting sqref="R86:AC86">
    <cfRule type="expression" dxfId="199" priority="71">
      <formula>R86&lt;R85</formula>
    </cfRule>
  </conditionalFormatting>
  <conditionalFormatting sqref="R86:AC86">
    <cfRule type="expression" dxfId="198" priority="72">
      <formula>R85&gt;=R86</formula>
    </cfRule>
  </conditionalFormatting>
  <conditionalFormatting sqref="R88:AC88">
    <cfRule type="expression" dxfId="197" priority="67">
      <formula>R88=""</formula>
    </cfRule>
  </conditionalFormatting>
  <conditionalFormatting sqref="R88:AC88">
    <cfRule type="expression" dxfId="196" priority="68">
      <formula>R88&lt;R87</formula>
    </cfRule>
  </conditionalFormatting>
  <conditionalFormatting sqref="R88:AC88">
    <cfRule type="expression" dxfId="195" priority="69">
      <formula>R87&gt;=R88</formula>
    </cfRule>
  </conditionalFormatting>
  <conditionalFormatting sqref="R90:AC90">
    <cfRule type="expression" dxfId="194" priority="64">
      <formula>R90=""</formula>
    </cfRule>
  </conditionalFormatting>
  <conditionalFormatting sqref="R90:AC90">
    <cfRule type="expression" dxfId="193" priority="65">
      <formula>R90&lt;R89</formula>
    </cfRule>
  </conditionalFormatting>
  <conditionalFormatting sqref="R90:AC90">
    <cfRule type="expression" dxfId="192" priority="66">
      <formula>R89&gt;=R90</formula>
    </cfRule>
  </conditionalFormatting>
  <conditionalFormatting sqref="R92:AC92">
    <cfRule type="expression" dxfId="191" priority="61">
      <formula>R92=""</formula>
    </cfRule>
  </conditionalFormatting>
  <conditionalFormatting sqref="R92:AC92">
    <cfRule type="expression" dxfId="190" priority="62">
      <formula>R92&lt;R91</formula>
    </cfRule>
  </conditionalFormatting>
  <conditionalFormatting sqref="R92:AC92">
    <cfRule type="expression" dxfId="189" priority="63">
      <formula>R91&gt;=R92</formula>
    </cfRule>
  </conditionalFormatting>
  <conditionalFormatting sqref="R94:AC94">
    <cfRule type="expression" dxfId="188" priority="58">
      <formula>R94=""</formula>
    </cfRule>
  </conditionalFormatting>
  <conditionalFormatting sqref="R94:AC94">
    <cfRule type="expression" dxfId="187" priority="59">
      <formula>R94&lt;R93</formula>
    </cfRule>
  </conditionalFormatting>
  <conditionalFormatting sqref="R94:AC94">
    <cfRule type="expression" dxfId="186" priority="60">
      <formula>R93&gt;=R94</formula>
    </cfRule>
  </conditionalFormatting>
  <conditionalFormatting sqref="R96:AC96">
    <cfRule type="expression" dxfId="185" priority="55">
      <formula>R96=""</formula>
    </cfRule>
  </conditionalFormatting>
  <conditionalFormatting sqref="R96:AC96">
    <cfRule type="expression" dxfId="184" priority="56">
      <formula>R96&lt;R95</formula>
    </cfRule>
  </conditionalFormatting>
  <conditionalFormatting sqref="R96:AC96">
    <cfRule type="expression" dxfId="183" priority="57">
      <formula>R95&gt;=R96</formula>
    </cfRule>
  </conditionalFormatting>
  <conditionalFormatting sqref="R98:AC98">
    <cfRule type="expression" dxfId="182" priority="52">
      <formula>R98=""</formula>
    </cfRule>
  </conditionalFormatting>
  <conditionalFormatting sqref="R98:AC98">
    <cfRule type="expression" dxfId="181" priority="53">
      <formula>R98&lt;R97</formula>
    </cfRule>
  </conditionalFormatting>
  <conditionalFormatting sqref="R98:AC98">
    <cfRule type="expression" dxfId="180" priority="54">
      <formula>R97&gt;=R98</formula>
    </cfRule>
  </conditionalFormatting>
  <conditionalFormatting sqref="R100:AC100">
    <cfRule type="expression" dxfId="179" priority="49">
      <formula>R100=""</formula>
    </cfRule>
  </conditionalFormatting>
  <conditionalFormatting sqref="R100:AC100">
    <cfRule type="expression" dxfId="178" priority="50">
      <formula>R100&lt;R99</formula>
    </cfRule>
  </conditionalFormatting>
  <conditionalFormatting sqref="R100:AC100">
    <cfRule type="expression" dxfId="177" priority="51">
      <formula>R99&gt;=R100</formula>
    </cfRule>
  </conditionalFormatting>
  <conditionalFormatting sqref="R102:AC102">
    <cfRule type="expression" dxfId="176" priority="46">
      <formula>R102=""</formula>
    </cfRule>
  </conditionalFormatting>
  <conditionalFormatting sqref="R102:AC102">
    <cfRule type="expression" dxfId="175" priority="47">
      <formula>R102&lt;R101</formula>
    </cfRule>
  </conditionalFormatting>
  <conditionalFormatting sqref="R102:AC102">
    <cfRule type="expression" dxfId="174" priority="48">
      <formula>R101&gt;=R102</formula>
    </cfRule>
  </conditionalFormatting>
  <conditionalFormatting sqref="R104:AC104">
    <cfRule type="expression" dxfId="173" priority="43">
      <formula>R104=""</formula>
    </cfRule>
  </conditionalFormatting>
  <conditionalFormatting sqref="R104:AC104">
    <cfRule type="expression" dxfId="172" priority="44">
      <formula>R104&lt;R103</formula>
    </cfRule>
  </conditionalFormatting>
  <conditionalFormatting sqref="R104:AC104">
    <cfRule type="expression" dxfId="171" priority="45">
      <formula>R103&gt;=R104</formula>
    </cfRule>
  </conditionalFormatting>
  <conditionalFormatting sqref="R106:AC106">
    <cfRule type="expression" dxfId="170" priority="40">
      <formula>R106=""</formula>
    </cfRule>
  </conditionalFormatting>
  <conditionalFormatting sqref="R106:AC106">
    <cfRule type="expression" dxfId="169" priority="41">
      <formula>R106&lt;R105</formula>
    </cfRule>
  </conditionalFormatting>
  <conditionalFormatting sqref="R106:AC106">
    <cfRule type="expression" dxfId="168" priority="42">
      <formula>R105&gt;=R106</formula>
    </cfRule>
  </conditionalFormatting>
  <conditionalFormatting sqref="R108:AC108">
    <cfRule type="expression" dxfId="167" priority="37">
      <formula>R108=""</formula>
    </cfRule>
  </conditionalFormatting>
  <conditionalFormatting sqref="R108:AC108">
    <cfRule type="expression" dxfId="166" priority="38">
      <formula>R108&lt;R107</formula>
    </cfRule>
  </conditionalFormatting>
  <conditionalFormatting sqref="R108:AC108">
    <cfRule type="expression" dxfId="165" priority="39">
      <formula>R107&gt;=R108</formula>
    </cfRule>
  </conditionalFormatting>
  <conditionalFormatting sqref="R110:AC110">
    <cfRule type="expression" dxfId="164" priority="34">
      <formula>R110=""</formula>
    </cfRule>
  </conditionalFormatting>
  <conditionalFormatting sqref="R110:AC110">
    <cfRule type="expression" dxfId="163" priority="35">
      <formula>R110&lt;R109</formula>
    </cfRule>
  </conditionalFormatting>
  <conditionalFormatting sqref="R110:AC110">
    <cfRule type="expression" dxfId="162" priority="36">
      <formula>R109&gt;=R110</formula>
    </cfRule>
  </conditionalFormatting>
  <conditionalFormatting sqref="R112:AC112">
    <cfRule type="expression" dxfId="161" priority="31">
      <formula>R112=""</formula>
    </cfRule>
  </conditionalFormatting>
  <conditionalFormatting sqref="R112:AC112">
    <cfRule type="expression" dxfId="160" priority="32">
      <formula>R112&lt;R111</formula>
    </cfRule>
  </conditionalFormatting>
  <conditionalFormatting sqref="R112:AC112">
    <cfRule type="expression" dxfId="159" priority="33">
      <formula>R111&gt;=R112</formula>
    </cfRule>
  </conditionalFormatting>
  <conditionalFormatting sqref="R114:AC114">
    <cfRule type="expression" dxfId="158" priority="28">
      <formula>R114=""</formula>
    </cfRule>
  </conditionalFormatting>
  <conditionalFormatting sqref="R114:AC114">
    <cfRule type="expression" dxfId="157" priority="29">
      <formula>R114&lt;R113</formula>
    </cfRule>
  </conditionalFormatting>
  <conditionalFormatting sqref="R114:AC114">
    <cfRule type="expression" dxfId="156" priority="30">
      <formula>R113&gt;=R114</formula>
    </cfRule>
  </conditionalFormatting>
  <conditionalFormatting sqref="R116:AC116">
    <cfRule type="expression" dxfId="155" priority="25">
      <formula>R116=""</formula>
    </cfRule>
  </conditionalFormatting>
  <conditionalFormatting sqref="R116:AC116">
    <cfRule type="expression" dxfId="154" priority="26">
      <formula>R116&lt;R115</formula>
    </cfRule>
  </conditionalFormatting>
  <conditionalFormatting sqref="R116:AC116">
    <cfRule type="expression" dxfId="153" priority="27">
      <formula>R115&gt;=R116</formula>
    </cfRule>
  </conditionalFormatting>
  <conditionalFormatting sqref="R118:AC118">
    <cfRule type="expression" dxfId="152" priority="22">
      <formula>R118=""</formula>
    </cfRule>
  </conditionalFormatting>
  <conditionalFormatting sqref="R118:AC118">
    <cfRule type="expression" dxfId="151" priority="23">
      <formula>R118&lt;R117</formula>
    </cfRule>
  </conditionalFormatting>
  <conditionalFormatting sqref="R118:AC118">
    <cfRule type="expression" dxfId="150" priority="24">
      <formula>R117&gt;=R118</formula>
    </cfRule>
  </conditionalFormatting>
  <conditionalFormatting sqref="R120:AC120">
    <cfRule type="expression" dxfId="149" priority="19">
      <formula>R120=""</formula>
    </cfRule>
  </conditionalFormatting>
  <conditionalFormatting sqref="R120:AC120">
    <cfRule type="expression" dxfId="148" priority="20">
      <formula>R120&lt;R119</formula>
    </cfRule>
  </conditionalFormatting>
  <conditionalFormatting sqref="R120:AC120">
    <cfRule type="expression" dxfId="147" priority="21">
      <formula>R119&gt;=R120</formula>
    </cfRule>
  </conditionalFormatting>
  <conditionalFormatting sqref="R122:AC122">
    <cfRule type="expression" dxfId="146" priority="16">
      <formula>R122=""</formula>
    </cfRule>
  </conditionalFormatting>
  <conditionalFormatting sqref="R122:AC122">
    <cfRule type="expression" dxfId="145" priority="17">
      <formula>R122&lt;R121</formula>
    </cfRule>
  </conditionalFormatting>
  <conditionalFormatting sqref="R122:AC122">
    <cfRule type="expression" dxfId="144" priority="18">
      <formula>R121&gt;=R122</formula>
    </cfRule>
  </conditionalFormatting>
  <conditionalFormatting sqref="R124:AC124">
    <cfRule type="expression" dxfId="143" priority="13">
      <formula>R124=""</formula>
    </cfRule>
  </conditionalFormatting>
  <conditionalFormatting sqref="R124:AC124">
    <cfRule type="expression" dxfId="142" priority="14">
      <formula>R124&lt;R123</formula>
    </cfRule>
  </conditionalFormatting>
  <conditionalFormatting sqref="R124:AC124">
    <cfRule type="expression" dxfId="141" priority="15">
      <formula>R123&gt;=R124</formula>
    </cfRule>
  </conditionalFormatting>
  <conditionalFormatting sqref="R126:AC126">
    <cfRule type="expression" dxfId="140" priority="10">
      <formula>R126=""</formula>
    </cfRule>
  </conditionalFormatting>
  <conditionalFormatting sqref="R126:AC126">
    <cfRule type="expression" dxfId="139" priority="11">
      <formula>R126&lt;R125</formula>
    </cfRule>
  </conditionalFormatting>
  <conditionalFormatting sqref="R126:AC126">
    <cfRule type="expression" dxfId="138" priority="12">
      <formula>R125&gt;=R126</formula>
    </cfRule>
  </conditionalFormatting>
  <conditionalFormatting sqref="R128:AC128">
    <cfRule type="expression" dxfId="137" priority="7">
      <formula>R128=""</formula>
    </cfRule>
  </conditionalFormatting>
  <conditionalFormatting sqref="R128:AC128">
    <cfRule type="expression" dxfId="136" priority="8">
      <formula>R128&lt;R127</formula>
    </cfRule>
  </conditionalFormatting>
  <conditionalFormatting sqref="R128:AC128">
    <cfRule type="expression" dxfId="135" priority="9">
      <formula>R127&gt;=R128</formula>
    </cfRule>
  </conditionalFormatting>
  <conditionalFormatting sqref="R130:AC130">
    <cfRule type="expression" dxfId="134" priority="4">
      <formula>R130=""</formula>
    </cfRule>
  </conditionalFormatting>
  <conditionalFormatting sqref="R130:AC130">
    <cfRule type="expression" dxfId="133" priority="5">
      <formula>R130&lt;R129</formula>
    </cfRule>
  </conditionalFormatting>
  <conditionalFormatting sqref="R130:AC130">
    <cfRule type="expression" dxfId="132" priority="6">
      <formula>R129&gt;=R130</formula>
    </cfRule>
  </conditionalFormatting>
  <dataValidations xWindow="946" yWindow="788" count="6">
    <dataValidation allowBlank="1" showInputMessage="1" showErrorMessage="1" promptTitle="Nota:" prompt="En esta columna identifique si para el desarrollo de la actividad se tiene un presupuesto definido y en caso tal, indique el valor en pesos sin IVA. En caso contrario, indique &quot;N.A&quot;." sqref="K9:K11 K13 K15:K34 K37:K44" xr:uid="{745D82D2-725F-4E29-9CA2-57C775951E5B}"/>
    <dataValidation allowBlank="1" showInputMessage="1" showErrorMessage="1" promptTitle="Nota:" prompt="La fecha inicial debe corresponder a la vigencia 2022. La fecha final dependiendo la naturaleza de la tarea puede finalizar en vigencias posteriores a 2022." sqref="M9:M11 M13 M15:M34" xr:uid="{8E901572-6530-475E-A198-6ED5404A25FF}"/>
    <dataValidation type="decimal" allowBlank="1" showErrorMessage="1" sqref="Q11:Q130" xr:uid="{FB6215FA-AAB1-4601-BDA1-4506C20F9AF3}">
      <formula1>0</formula1>
      <formula2>1</formula2>
    </dataValidation>
    <dataValidation type="decimal" allowBlank="1" showInputMessage="1" showErrorMessage="1" prompt="Campo calculado  - Indica el % de avance que aporta la actividad a todo el Plan" sqref="P12 P14 P16 P18 P20 P22 P24 P26 P28 P30 P32 P34 P36 P38 P40 P42 P44 P46 P48 P50 P52 P54 P56 P58 P60 P62 P64 P66 P68 P70 P72 P74 P76 P78 P80 P82 P84 P86 P88 P90 P92 P94 P96 P98 P100 P102 P104 P106 P108 P110 P112 P114 P116 P118 P120 P122 P124 P126 P128 P130" xr:uid="{3E363B69-627D-44E3-B3F6-DF63AC30397E}">
      <formula1>0</formula1>
      <formula2>1</formula2>
    </dataValidation>
    <dataValidation type="decimal" allowBlank="1" showInputMessage="1" showErrorMessage="1" prompt="valor porcentual de la activida - Indique el peso porcentual de la actividad dentro del proyecto" sqref="P11 P13 P15 P17 P19 P21 P23 P25 P27 P29 P31 P35 P33 P37 P39 P41 P43 P45 P47 P49 P51 P53 P55 P57 P59 P61 P63 P65 P67 P69 P71 P73 P75 P77 P79 P81 P83 P85 P87 P91 P93 P95 P97 P99 P89 P103 P101 P107 P109 P105 P111 P113 P115 P119 P121 P123 P125 P127 P129 P117" xr:uid="{F4C28B6D-AAAC-49A2-A520-CAE4B31C262C}">
      <formula1>0</formula1>
      <formula2>1</formula2>
    </dataValidation>
    <dataValidation type="decimal" allowBlank="1" showInputMessage="1" showErrorMessage="1" prompt="% de avance en la actividad - indique el % programado de avance durante esta semana_x000a_" sqref="R11:AC130" xr:uid="{5540F86B-65D5-47B5-A276-390F96BD7EEA}">
      <formula1>0</formula1>
      <formula2>1</formula2>
    </dataValidation>
  </dataValidations>
  <pageMargins left="0.7" right="0.7" top="0.75" bottom="0.75" header="0.3" footer="0.3"/>
  <pageSetup orientation="portrait" r:id="rId1"/>
  <headerFooter>
    <oddHeader>&amp;C&amp;G</oddHeader>
    <oddFooter>&amp;C_x000D_&amp;1#&amp;"Calibri"&amp;10&amp;K008000 Información Pública - La Previsora S.A. Compañía de Seguros</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2C35B-EF3D-4E5A-86C3-4992CF7AE42E}">
  <dimension ref="B1:N32"/>
  <sheetViews>
    <sheetView showGridLines="0" zoomScale="50" zoomScaleNormal="50" workbookViewId="0">
      <pane xSplit="2" ySplit="9" topLeftCell="C10" activePane="bottomRight" state="frozen"/>
      <selection pane="bottomRight" activeCell="B1" sqref="B1:B6"/>
      <selection pane="bottomLeft" activeCell="E43" activeCellId="16" sqref="A1 B15 B14:B15 B35:G37 D34:G34 B34 B28:G33 D27:G27 B27 B21:G26 E20:G20 B20:C20 B19:G19 B18:D18 B16:G17 C2:G15 E43"/>
      <selection pane="topRight" activeCell="E43" activeCellId="16" sqref="A1 B15 B14:B15 B35:G37 D34:G34 B34 B28:G33 D27:G27 B27 B21:G26 E20:G20 B20:C20 B19:G19 B18:D18 B16:G17 C2:G15 E43"/>
    </sheetView>
  </sheetViews>
  <sheetFormatPr defaultColWidth="11.42578125" defaultRowHeight="13.5"/>
  <cols>
    <col min="1" max="1" width="1.42578125" style="35" customWidth="1"/>
    <col min="2" max="3" width="83.140625" style="35" customWidth="1"/>
    <col min="4" max="4" width="34" style="35" customWidth="1"/>
    <col min="5" max="5" width="36.140625" style="35" bestFit="1" customWidth="1"/>
    <col min="6" max="6" width="50.5703125" style="35" bestFit="1" customWidth="1"/>
    <col min="7" max="7" width="31.85546875" style="35" customWidth="1"/>
    <col min="8" max="9" width="25.140625" style="58" customWidth="1"/>
    <col min="10" max="13" width="20.85546875" style="35" customWidth="1"/>
    <col min="14" max="14" width="33.5703125" style="35" customWidth="1"/>
    <col min="15" max="16384" width="11.42578125" style="35"/>
  </cols>
  <sheetData>
    <row r="1" spans="2:14" ht="48.6" customHeight="1">
      <c r="B1" s="382"/>
      <c r="C1" s="383"/>
      <c r="D1" s="384" t="s">
        <v>293</v>
      </c>
      <c r="E1" s="385"/>
      <c r="F1" s="385"/>
      <c r="G1" s="385"/>
      <c r="H1" s="385"/>
      <c r="I1" s="385"/>
      <c r="J1" s="385"/>
      <c r="K1" s="385"/>
      <c r="L1" s="385"/>
      <c r="M1" s="385"/>
      <c r="N1" s="386"/>
    </row>
    <row r="2" spans="2:14" ht="48.6" customHeight="1">
      <c r="B2" s="383"/>
      <c r="C2" s="383"/>
      <c r="D2" s="387"/>
      <c r="E2" s="388"/>
      <c r="F2" s="388"/>
      <c r="G2" s="388"/>
      <c r="H2" s="388"/>
      <c r="I2" s="388"/>
      <c r="J2" s="388"/>
      <c r="K2" s="388"/>
      <c r="L2" s="388"/>
      <c r="M2" s="388"/>
      <c r="N2" s="389"/>
    </row>
    <row r="3" spans="2:14" ht="48.6" customHeight="1">
      <c r="B3" s="383"/>
      <c r="C3" s="383"/>
      <c r="D3" s="390"/>
      <c r="E3" s="391"/>
      <c r="F3" s="391"/>
      <c r="G3" s="391"/>
      <c r="H3" s="391"/>
      <c r="I3" s="391"/>
      <c r="J3" s="391"/>
      <c r="K3" s="391"/>
      <c r="L3" s="391"/>
      <c r="M3" s="391"/>
      <c r="N3" s="392"/>
    </row>
    <row r="4" spans="2:14" ht="6" customHeight="1">
      <c r="B4" s="383"/>
      <c r="C4" s="383"/>
      <c r="D4" s="393" t="s">
        <v>294</v>
      </c>
      <c r="E4" s="394"/>
      <c r="F4" s="394"/>
      <c r="G4" s="394"/>
      <c r="H4" s="394"/>
      <c r="I4" s="394"/>
      <c r="J4" s="394"/>
      <c r="K4" s="394"/>
      <c r="L4" s="394"/>
      <c r="M4" s="394"/>
      <c r="N4" s="395"/>
    </row>
    <row r="5" spans="2:14" ht="16.5" customHeight="1">
      <c r="B5" s="383"/>
      <c r="C5" s="383"/>
      <c r="D5" s="396"/>
      <c r="E5" s="397"/>
      <c r="F5" s="397"/>
      <c r="G5" s="397"/>
      <c r="H5" s="397"/>
      <c r="I5" s="397"/>
      <c r="J5" s="397"/>
      <c r="K5" s="397"/>
      <c r="L5" s="397"/>
      <c r="M5" s="397"/>
      <c r="N5" s="398"/>
    </row>
    <row r="6" spans="2:14" ht="95.45" customHeight="1" thickBot="1">
      <c r="B6" s="383"/>
      <c r="C6" s="383"/>
      <c r="D6" s="396"/>
      <c r="E6" s="397"/>
      <c r="F6" s="397"/>
      <c r="G6" s="397"/>
      <c r="H6" s="397"/>
      <c r="I6" s="397"/>
      <c r="J6" s="397"/>
      <c r="K6" s="397"/>
      <c r="L6" s="397"/>
      <c r="M6" s="397"/>
      <c r="N6" s="398"/>
    </row>
    <row r="7" spans="2:14" ht="41.45" customHeight="1" thickBot="1">
      <c r="B7" s="399" t="s">
        <v>295</v>
      </c>
      <c r="C7" s="400"/>
      <c r="D7" s="400"/>
      <c r="E7" s="401"/>
      <c r="F7" s="401"/>
      <c r="G7" s="401"/>
      <c r="H7" s="401"/>
      <c r="I7" s="401"/>
      <c r="J7" s="401"/>
      <c r="K7" s="401"/>
      <c r="L7" s="401"/>
      <c r="M7" s="401"/>
      <c r="N7" s="402"/>
    </row>
    <row r="8" spans="2:14" ht="18" customHeight="1">
      <c r="B8" s="378" t="s">
        <v>296</v>
      </c>
      <c r="C8" s="380" t="s">
        <v>297</v>
      </c>
      <c r="D8" s="380" t="s">
        <v>298</v>
      </c>
      <c r="E8" s="380" t="s">
        <v>299</v>
      </c>
      <c r="F8" s="380" t="s">
        <v>300</v>
      </c>
      <c r="G8" s="380" t="s">
        <v>301</v>
      </c>
      <c r="H8" s="380" t="s">
        <v>302</v>
      </c>
      <c r="I8" s="380" t="s">
        <v>303</v>
      </c>
      <c r="J8" s="403" t="s">
        <v>304</v>
      </c>
      <c r="K8" s="403"/>
      <c r="L8" s="403"/>
      <c r="M8" s="403"/>
      <c r="N8" s="404" t="s">
        <v>305</v>
      </c>
    </row>
    <row r="9" spans="2:14" ht="60" hidden="1" customHeight="1" thickBot="1">
      <c r="B9" s="379"/>
      <c r="C9" s="381"/>
      <c r="D9" s="381"/>
      <c r="E9" s="381"/>
      <c r="F9" s="381"/>
      <c r="G9" s="381"/>
      <c r="H9" s="381"/>
      <c r="I9" s="381"/>
      <c r="J9" s="36" t="s">
        <v>306</v>
      </c>
      <c r="K9" s="36" t="s">
        <v>307</v>
      </c>
      <c r="L9" s="36" t="s">
        <v>308</v>
      </c>
      <c r="M9" s="36" t="s">
        <v>309</v>
      </c>
      <c r="N9" s="405"/>
    </row>
    <row r="10" spans="2:14" ht="116.25" customHeight="1">
      <c r="B10" s="37" t="s">
        <v>310</v>
      </c>
      <c r="C10" s="38" t="s">
        <v>311</v>
      </c>
      <c r="D10" s="38" t="s">
        <v>312</v>
      </c>
      <c r="E10" s="39" t="s">
        <v>97</v>
      </c>
      <c r="F10" s="39" t="s">
        <v>313</v>
      </c>
      <c r="G10" s="40" t="s">
        <v>79</v>
      </c>
      <c r="H10" s="134">
        <v>44562</v>
      </c>
      <c r="I10" s="134">
        <v>44926</v>
      </c>
      <c r="J10" s="41"/>
      <c r="K10" s="42"/>
      <c r="L10" s="42"/>
      <c r="M10" s="42"/>
      <c r="N10" s="43" t="s">
        <v>314</v>
      </c>
    </row>
    <row r="11" spans="2:14" ht="113.45" customHeight="1">
      <c r="B11" s="37" t="s">
        <v>315</v>
      </c>
      <c r="C11" s="38" t="s">
        <v>316</v>
      </c>
      <c r="D11" s="38" t="s">
        <v>317</v>
      </c>
      <c r="E11" s="39" t="s">
        <v>318</v>
      </c>
      <c r="F11" s="39" t="s">
        <v>319</v>
      </c>
      <c r="G11" s="40" t="s">
        <v>79</v>
      </c>
      <c r="H11" s="134">
        <v>44562</v>
      </c>
      <c r="I11" s="134">
        <v>44926</v>
      </c>
      <c r="J11" s="41"/>
      <c r="K11" s="42"/>
      <c r="L11" s="42"/>
      <c r="M11" s="42"/>
      <c r="N11" s="43"/>
    </row>
    <row r="12" spans="2:14" ht="103.5" customHeight="1">
      <c r="B12" s="44" t="s">
        <v>320</v>
      </c>
      <c r="C12" s="45" t="s">
        <v>321</v>
      </c>
      <c r="D12" s="45" t="s">
        <v>322</v>
      </c>
      <c r="E12" s="39" t="s">
        <v>97</v>
      </c>
      <c r="F12" s="39" t="s">
        <v>313</v>
      </c>
      <c r="G12" s="40" t="s">
        <v>79</v>
      </c>
      <c r="H12" s="134">
        <v>44562</v>
      </c>
      <c r="I12" s="134">
        <v>44926</v>
      </c>
      <c r="J12" s="46"/>
      <c r="K12" s="47"/>
      <c r="L12" s="47"/>
      <c r="M12" s="47"/>
      <c r="N12" s="48" t="s">
        <v>314</v>
      </c>
    </row>
    <row r="13" spans="2:14" ht="92.1" customHeight="1">
      <c r="B13" s="44" t="s">
        <v>323</v>
      </c>
      <c r="C13" s="45" t="s">
        <v>324</v>
      </c>
      <c r="D13" s="45" t="s">
        <v>325</v>
      </c>
      <c r="E13" s="39" t="s">
        <v>97</v>
      </c>
      <c r="F13" s="39" t="s">
        <v>313</v>
      </c>
      <c r="G13" s="40" t="s">
        <v>79</v>
      </c>
      <c r="H13" s="134">
        <v>44562</v>
      </c>
      <c r="I13" s="134">
        <v>44926</v>
      </c>
      <c r="J13" s="46"/>
      <c r="K13" s="47"/>
      <c r="L13" s="47"/>
      <c r="M13" s="47"/>
      <c r="N13" s="48" t="s">
        <v>314</v>
      </c>
    </row>
    <row r="14" spans="2:14" ht="128.25" customHeight="1">
      <c r="B14" s="49"/>
      <c r="C14" s="49"/>
      <c r="D14" s="50"/>
      <c r="E14" s="50"/>
      <c r="F14" s="51"/>
      <c r="G14" s="51"/>
      <c r="H14" s="52"/>
      <c r="I14" s="52"/>
      <c r="J14" s="53"/>
      <c r="K14" s="54"/>
      <c r="L14" s="55"/>
      <c r="M14" s="55"/>
      <c r="N14" s="56"/>
    </row>
    <row r="15" spans="2:14" ht="128.25" customHeight="1">
      <c r="B15" s="49"/>
      <c r="C15" s="49"/>
      <c r="D15" s="50"/>
      <c r="E15" s="50"/>
      <c r="F15" s="51"/>
      <c r="G15" s="51"/>
      <c r="H15" s="52"/>
      <c r="I15" s="52"/>
      <c r="J15" s="53"/>
      <c r="K15" s="54"/>
      <c r="L15" s="55"/>
      <c r="M15" s="55"/>
      <c r="N15" s="56"/>
    </row>
    <row r="16" spans="2:14" ht="128.25" customHeight="1">
      <c r="B16" s="49"/>
      <c r="C16" s="49"/>
      <c r="D16" s="50"/>
      <c r="E16" s="50"/>
      <c r="F16" s="51"/>
      <c r="G16" s="51"/>
      <c r="H16" s="52"/>
      <c r="I16" s="52"/>
      <c r="J16" s="53"/>
      <c r="K16" s="54"/>
      <c r="L16" s="55"/>
      <c r="M16" s="55"/>
      <c r="N16" s="56"/>
    </row>
    <row r="17" spans="2:14" ht="128.25" customHeight="1">
      <c r="B17" s="49"/>
      <c r="C17" s="49"/>
      <c r="D17" s="50"/>
      <c r="E17" s="50"/>
      <c r="F17" s="51"/>
      <c r="G17" s="51"/>
      <c r="H17" s="52"/>
      <c r="I17" s="52"/>
      <c r="J17" s="53"/>
      <c r="K17" s="54"/>
      <c r="L17" s="55"/>
      <c r="M17" s="55"/>
      <c r="N17" s="56"/>
    </row>
    <row r="18" spans="2:14" ht="128.25" customHeight="1">
      <c r="B18" s="49"/>
      <c r="C18" s="49"/>
      <c r="D18" s="50"/>
      <c r="E18" s="50"/>
      <c r="F18" s="51"/>
      <c r="G18" s="51"/>
      <c r="H18" s="52"/>
      <c r="I18" s="52"/>
      <c r="J18" s="53"/>
      <c r="K18" s="54"/>
      <c r="L18" s="55"/>
      <c r="M18" s="55"/>
      <c r="N18" s="56"/>
    </row>
    <row r="19" spans="2:14" ht="36.75" customHeight="1">
      <c r="B19" s="34"/>
      <c r="C19" s="34"/>
      <c r="D19" s="34"/>
      <c r="E19" s="34"/>
      <c r="F19" s="34"/>
      <c r="G19" s="34"/>
      <c r="H19" s="34"/>
      <c r="I19" s="34"/>
      <c r="J19" s="34"/>
      <c r="K19" s="34"/>
      <c r="L19" s="34"/>
      <c r="M19" s="34"/>
      <c r="N19" s="34"/>
    </row>
    <row r="20" spans="2:14">
      <c r="B20" s="34"/>
      <c r="C20" s="34"/>
      <c r="D20" s="34"/>
      <c r="E20" s="34"/>
      <c r="F20" s="34"/>
      <c r="G20" s="34"/>
      <c r="H20" s="34"/>
      <c r="I20" s="34"/>
      <c r="J20" s="34"/>
      <c r="K20" s="34"/>
      <c r="L20" s="34"/>
      <c r="M20" s="34"/>
      <c r="N20" s="34"/>
    </row>
    <row r="21" spans="2:14" ht="409.5" customHeight="1">
      <c r="B21" s="34"/>
      <c r="C21" s="34"/>
      <c r="D21" s="34"/>
      <c r="E21" s="34"/>
      <c r="F21" s="34"/>
      <c r="G21" s="34"/>
      <c r="H21" s="34"/>
      <c r="I21" s="34"/>
      <c r="J21" s="34"/>
      <c r="K21" s="34"/>
      <c r="L21" s="34"/>
      <c r="M21" s="34"/>
      <c r="N21" s="34"/>
    </row>
    <row r="22" spans="2:14" ht="409.5" customHeight="1">
      <c r="E22" s="57"/>
      <c r="F22" s="57"/>
      <c r="G22" s="57"/>
    </row>
    <row r="23" spans="2:14" ht="348" customHeight="1">
      <c r="E23" s="57"/>
      <c r="F23" s="57"/>
      <c r="G23" s="57"/>
    </row>
    <row r="24" spans="2:14" ht="409.5" customHeight="1">
      <c r="E24" s="57"/>
      <c r="F24" s="57"/>
      <c r="G24" s="57"/>
    </row>
    <row r="25" spans="2:14" ht="409.6" customHeight="1">
      <c r="E25" s="57"/>
      <c r="F25" s="57"/>
      <c r="G25" s="57"/>
    </row>
    <row r="26" spans="2:14">
      <c r="E26" s="57"/>
      <c r="F26" s="57"/>
      <c r="G26" s="57"/>
    </row>
    <row r="27" spans="2:14">
      <c r="E27" s="57"/>
      <c r="F27" s="57"/>
      <c r="G27" s="57"/>
    </row>
    <row r="28" spans="2:14">
      <c r="E28" s="57"/>
      <c r="F28" s="57"/>
      <c r="G28" s="57"/>
    </row>
    <row r="29" spans="2:14">
      <c r="E29" s="57"/>
      <c r="F29" s="57"/>
      <c r="G29" s="57"/>
    </row>
    <row r="30" spans="2:14">
      <c r="E30" s="57"/>
      <c r="F30" s="57"/>
      <c r="G30" s="57"/>
    </row>
    <row r="31" spans="2:14">
      <c r="E31" s="57"/>
      <c r="F31" s="57"/>
      <c r="G31" s="57"/>
    </row>
    <row r="32" spans="2:14">
      <c r="E32" s="57"/>
      <c r="F32" s="57"/>
      <c r="G32" s="57"/>
    </row>
  </sheetData>
  <sheetProtection autoFilter="0"/>
  <autoFilter ref="A8:N8" xr:uid="{D6D2C35B-EF3D-4E5A-86C3-4992CF7AE42E}">
    <filterColumn colId="9" showButton="0"/>
    <filterColumn colId="10" showButton="0"/>
    <filterColumn colId="11" showButton="0"/>
  </autoFilter>
  <mergeCells count="15">
    <mergeCell ref="G8:G9"/>
    <mergeCell ref="H8:H9"/>
    <mergeCell ref="I8:I9"/>
    <mergeCell ref="J8:M8"/>
    <mergeCell ref="N8:N9"/>
    <mergeCell ref="B1:B6"/>
    <mergeCell ref="C1:C6"/>
    <mergeCell ref="D1:N3"/>
    <mergeCell ref="D4:N6"/>
    <mergeCell ref="B7:N7"/>
    <mergeCell ref="B8:B9"/>
    <mergeCell ref="C8:C9"/>
    <mergeCell ref="D8:D9"/>
    <mergeCell ref="E8:E9"/>
    <mergeCell ref="F8:F9"/>
  </mergeCells>
  <hyperlinks>
    <hyperlink ref="N10" r:id="rId1" xr:uid="{9135EAFD-8952-4505-99C8-47E0C3A8C028}"/>
  </hyperlinks>
  <pageMargins left="0.7" right="0.7" top="0.75" bottom="0.75" header="0.3" footer="0.3"/>
  <pageSetup orientation="portrait" r:id="rId2"/>
  <headerFooter>
    <oddHeader>&amp;C&amp;G</oddHeader>
    <oddFooter>&amp;C_x000D_&amp;1#&amp;"Calibri"&amp;10&amp;K008000 Información Pública - La Previsora S.A. Compañía de Seguros</oddFooter>
  </headerFooter>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5892C-8DB5-4FC4-BA38-356231D89645}">
  <dimension ref="A1:Q329"/>
  <sheetViews>
    <sheetView zoomScale="50" zoomScaleNormal="50" workbookViewId="0">
      <pane ySplit="7" topLeftCell="A8" activePane="bottomLeft" state="frozen"/>
      <selection pane="bottomLeft" activeCell="F13" sqref="F13"/>
      <selection activeCell="A4" sqref="A4"/>
    </sheetView>
  </sheetViews>
  <sheetFormatPr defaultColWidth="9.140625" defaultRowHeight="12.6"/>
  <cols>
    <col min="1" max="1" width="11.85546875" style="246" customWidth="1"/>
    <col min="2" max="2" width="72.5703125" style="246" customWidth="1"/>
    <col min="3" max="3" width="45.140625" style="246" customWidth="1"/>
    <col min="4" max="7" width="16.42578125" style="246" customWidth="1"/>
    <col min="8" max="8" width="21.5703125" style="246" bestFit="1" customWidth="1"/>
    <col min="9" max="9" width="23" style="247" customWidth="1"/>
    <col min="10" max="10" width="39.42578125" style="247" customWidth="1"/>
    <col min="11" max="11" width="35.85546875" style="246" customWidth="1"/>
    <col min="12" max="12" width="43" style="246" customWidth="1"/>
    <col min="13" max="13" width="45.42578125" style="246" bestFit="1" customWidth="1"/>
    <col min="14" max="14" width="26" style="246" customWidth="1"/>
    <col min="15" max="15" width="66" style="246" customWidth="1"/>
    <col min="16" max="16" width="28.140625" style="246" customWidth="1"/>
    <col min="17" max="17" width="38.5703125" style="246" customWidth="1"/>
    <col min="18" max="16384" width="9.140625" style="230"/>
  </cols>
  <sheetData>
    <row r="1" spans="1:17" s="59" customFormat="1" ht="20.100000000000001" customHeight="1">
      <c r="A1" s="406"/>
      <c r="B1" s="407"/>
      <c r="C1" s="410"/>
      <c r="D1" s="412" t="s">
        <v>326</v>
      </c>
      <c r="E1" s="413"/>
      <c r="F1" s="413"/>
      <c r="G1" s="413"/>
      <c r="H1" s="413"/>
      <c r="I1" s="413"/>
      <c r="J1" s="413"/>
      <c r="K1" s="413"/>
      <c r="L1" s="413"/>
      <c r="M1" s="413"/>
      <c r="N1" s="413"/>
      <c r="O1" s="413"/>
      <c r="P1" s="413"/>
      <c r="Q1" s="414"/>
    </row>
    <row r="2" spans="1:17" s="59" customFormat="1" ht="20.100000000000001" customHeight="1">
      <c r="A2" s="406"/>
      <c r="B2" s="407"/>
      <c r="C2" s="410"/>
      <c r="D2" s="415"/>
      <c r="E2" s="416"/>
      <c r="F2" s="416"/>
      <c r="G2" s="416"/>
      <c r="H2" s="416"/>
      <c r="I2" s="416"/>
      <c r="J2" s="416"/>
      <c r="K2" s="416"/>
      <c r="L2" s="416"/>
      <c r="M2" s="416"/>
      <c r="N2" s="416"/>
      <c r="O2" s="416"/>
      <c r="P2" s="416"/>
      <c r="Q2" s="417"/>
    </row>
    <row r="3" spans="1:17" s="59" customFormat="1" ht="20.100000000000001" customHeight="1">
      <c r="A3" s="406"/>
      <c r="B3" s="407"/>
      <c r="C3" s="410"/>
      <c r="D3" s="415"/>
      <c r="E3" s="416"/>
      <c r="F3" s="416"/>
      <c r="G3" s="416"/>
      <c r="H3" s="416"/>
      <c r="I3" s="416"/>
      <c r="J3" s="416"/>
      <c r="K3" s="416"/>
      <c r="L3" s="416"/>
      <c r="M3" s="416"/>
      <c r="N3" s="416"/>
      <c r="O3" s="416"/>
      <c r="P3" s="416"/>
      <c r="Q3" s="417"/>
    </row>
    <row r="4" spans="1:17" s="59" customFormat="1" ht="20.100000000000001" customHeight="1">
      <c r="A4" s="406"/>
      <c r="B4" s="407"/>
      <c r="C4" s="410"/>
      <c r="D4" s="415"/>
      <c r="E4" s="416"/>
      <c r="F4" s="416"/>
      <c r="G4" s="416"/>
      <c r="H4" s="416"/>
      <c r="I4" s="416"/>
      <c r="J4" s="416"/>
      <c r="K4" s="416"/>
      <c r="L4" s="416"/>
      <c r="M4" s="416"/>
      <c r="N4" s="416"/>
      <c r="O4" s="416"/>
      <c r="P4" s="416"/>
      <c r="Q4" s="417"/>
    </row>
    <row r="5" spans="1:17" s="59" customFormat="1" ht="20.100000000000001" customHeight="1">
      <c r="A5" s="406"/>
      <c r="B5" s="407"/>
      <c r="C5" s="410"/>
      <c r="D5" s="415"/>
      <c r="E5" s="416"/>
      <c r="F5" s="416"/>
      <c r="G5" s="416"/>
      <c r="H5" s="416"/>
      <c r="I5" s="416"/>
      <c r="J5" s="416"/>
      <c r="K5" s="416"/>
      <c r="L5" s="416"/>
      <c r="M5" s="416"/>
      <c r="N5" s="416"/>
      <c r="O5" s="416"/>
      <c r="P5" s="416"/>
      <c r="Q5" s="417"/>
    </row>
    <row r="6" spans="1:17" s="59" customFormat="1" ht="20.100000000000001" customHeight="1">
      <c r="A6" s="408"/>
      <c r="B6" s="409"/>
      <c r="C6" s="411"/>
      <c r="D6" s="418"/>
      <c r="E6" s="419"/>
      <c r="F6" s="419"/>
      <c r="G6" s="419"/>
      <c r="H6" s="419"/>
      <c r="I6" s="419"/>
      <c r="J6" s="419"/>
      <c r="K6" s="419"/>
      <c r="L6" s="419"/>
      <c r="M6" s="419"/>
      <c r="N6" s="419"/>
      <c r="O6" s="419"/>
      <c r="P6" s="419"/>
      <c r="Q6" s="420"/>
    </row>
    <row r="7" spans="1:17" s="59" customFormat="1" ht="53.45" customHeight="1">
      <c r="A7" s="60" t="s">
        <v>327</v>
      </c>
      <c r="B7" s="61" t="s">
        <v>328</v>
      </c>
      <c r="C7" s="60" t="s">
        <v>329</v>
      </c>
      <c r="D7" s="60" t="s">
        <v>330</v>
      </c>
      <c r="E7" s="60" t="s">
        <v>331</v>
      </c>
      <c r="F7" s="60" t="s">
        <v>332</v>
      </c>
      <c r="G7" s="60" t="s">
        <v>333</v>
      </c>
      <c r="H7" s="60" t="s">
        <v>334</v>
      </c>
      <c r="I7" s="62" t="s">
        <v>335</v>
      </c>
      <c r="J7" s="63" t="s">
        <v>336</v>
      </c>
      <c r="K7" s="61" t="s">
        <v>337</v>
      </c>
      <c r="L7" s="61" t="s">
        <v>338</v>
      </c>
      <c r="M7" s="61" t="s">
        <v>339</v>
      </c>
      <c r="N7" s="61" t="s">
        <v>340</v>
      </c>
      <c r="O7" s="61" t="s">
        <v>341</v>
      </c>
      <c r="P7" s="61" t="s">
        <v>342</v>
      </c>
      <c r="Q7" s="61" t="s">
        <v>343</v>
      </c>
    </row>
    <row r="8" spans="1:17" s="59" customFormat="1" ht="13.5">
      <c r="A8" s="220">
        <v>80101510</v>
      </c>
      <c r="B8" s="220" t="s">
        <v>344</v>
      </c>
      <c r="C8" s="220" t="s">
        <v>29</v>
      </c>
      <c r="D8" s="220" t="s">
        <v>29</v>
      </c>
      <c r="E8" s="220" t="s">
        <v>345</v>
      </c>
      <c r="F8" s="220">
        <v>360</v>
      </c>
      <c r="G8" s="220" t="s">
        <v>346</v>
      </c>
      <c r="H8" s="220" t="s">
        <v>347</v>
      </c>
      <c r="I8" s="221" t="s">
        <v>348</v>
      </c>
      <c r="J8" s="221" t="s">
        <v>349</v>
      </c>
      <c r="K8" s="220" t="s">
        <v>350</v>
      </c>
      <c r="L8" s="220" t="s">
        <v>351</v>
      </c>
      <c r="M8" s="220" t="s">
        <v>352</v>
      </c>
      <c r="N8" s="220" t="s">
        <v>353</v>
      </c>
      <c r="O8" s="220" t="s">
        <v>354</v>
      </c>
      <c r="P8" s="220">
        <v>3485757</v>
      </c>
      <c r="Q8" s="220" t="s">
        <v>355</v>
      </c>
    </row>
    <row r="9" spans="1:17" s="59" customFormat="1" ht="13.5">
      <c r="A9" s="220">
        <v>80101510</v>
      </c>
      <c r="B9" s="220" t="s">
        <v>356</v>
      </c>
      <c r="C9" s="220" t="s">
        <v>32</v>
      </c>
      <c r="D9" s="220" t="s">
        <v>32</v>
      </c>
      <c r="E9" s="220" t="s">
        <v>345</v>
      </c>
      <c r="F9" s="220">
        <v>90</v>
      </c>
      <c r="G9" s="220" t="s">
        <v>357</v>
      </c>
      <c r="H9" s="220" t="s">
        <v>347</v>
      </c>
      <c r="I9" s="221" t="s">
        <v>358</v>
      </c>
      <c r="J9" s="221" t="s">
        <v>358</v>
      </c>
      <c r="K9" s="220" t="s">
        <v>359</v>
      </c>
      <c r="L9" s="220" t="s">
        <v>360</v>
      </c>
      <c r="M9" s="220" t="s">
        <v>352</v>
      </c>
      <c r="N9" s="220" t="s">
        <v>353</v>
      </c>
      <c r="O9" s="220" t="s">
        <v>354</v>
      </c>
      <c r="P9" s="220">
        <v>3485757</v>
      </c>
      <c r="Q9" s="220" t="s">
        <v>355</v>
      </c>
    </row>
    <row r="10" spans="1:17" s="59" customFormat="1" ht="13.5">
      <c r="A10" s="220">
        <v>80101500</v>
      </c>
      <c r="B10" s="220" t="s">
        <v>361</v>
      </c>
      <c r="C10" s="220" t="s">
        <v>26</v>
      </c>
      <c r="D10" s="220" t="s">
        <v>26</v>
      </c>
      <c r="E10" s="220" t="s">
        <v>345</v>
      </c>
      <c r="F10" s="220">
        <v>365</v>
      </c>
      <c r="G10" s="220" t="s">
        <v>357</v>
      </c>
      <c r="H10" s="220" t="s">
        <v>347</v>
      </c>
      <c r="I10" s="221" t="s">
        <v>362</v>
      </c>
      <c r="J10" s="221" t="s">
        <v>362</v>
      </c>
      <c r="K10" s="220" t="s">
        <v>359</v>
      </c>
      <c r="L10" s="220" t="s">
        <v>360</v>
      </c>
      <c r="M10" s="220" t="s">
        <v>352</v>
      </c>
      <c r="N10" s="220" t="s">
        <v>353</v>
      </c>
      <c r="O10" s="220" t="s">
        <v>363</v>
      </c>
      <c r="P10" s="220">
        <v>3485757</v>
      </c>
      <c r="Q10" s="220" t="s">
        <v>355</v>
      </c>
    </row>
    <row r="11" spans="1:17" s="59" customFormat="1" ht="13.5">
      <c r="A11" s="220">
        <v>80101500</v>
      </c>
      <c r="B11" s="220" t="s">
        <v>364</v>
      </c>
      <c r="C11" s="220" t="s">
        <v>26</v>
      </c>
      <c r="D11" s="220" t="s">
        <v>26</v>
      </c>
      <c r="E11" s="220" t="s">
        <v>345</v>
      </c>
      <c r="F11" s="220">
        <v>365</v>
      </c>
      <c r="G11" s="220" t="s">
        <v>357</v>
      </c>
      <c r="H11" s="220" t="s">
        <v>347</v>
      </c>
      <c r="I11" s="221" t="s">
        <v>365</v>
      </c>
      <c r="J11" s="221" t="s">
        <v>365</v>
      </c>
      <c r="K11" s="220" t="s">
        <v>359</v>
      </c>
      <c r="L11" s="220" t="s">
        <v>360</v>
      </c>
      <c r="M11" s="220" t="s">
        <v>352</v>
      </c>
      <c r="N11" s="220" t="s">
        <v>353</v>
      </c>
      <c r="O11" s="220" t="s">
        <v>363</v>
      </c>
      <c r="P11" s="220">
        <v>3485757</v>
      </c>
      <c r="Q11" s="220" t="s">
        <v>355</v>
      </c>
    </row>
    <row r="12" spans="1:17" s="59" customFormat="1" ht="13.5">
      <c r="A12" s="220">
        <v>80101505</v>
      </c>
      <c r="B12" s="220" t="s">
        <v>366</v>
      </c>
      <c r="C12" s="220" t="s">
        <v>26</v>
      </c>
      <c r="D12" s="220" t="s">
        <v>26</v>
      </c>
      <c r="E12" s="220" t="s">
        <v>345</v>
      </c>
      <c r="F12" s="220">
        <v>365</v>
      </c>
      <c r="G12" s="220" t="s">
        <v>346</v>
      </c>
      <c r="H12" s="220" t="s">
        <v>347</v>
      </c>
      <c r="I12" s="221" t="s">
        <v>367</v>
      </c>
      <c r="J12" s="221" t="s">
        <v>367</v>
      </c>
      <c r="K12" s="220" t="s">
        <v>359</v>
      </c>
      <c r="L12" s="220" t="s">
        <v>360</v>
      </c>
      <c r="M12" s="220" t="s">
        <v>368</v>
      </c>
      <c r="N12" s="220" t="s">
        <v>353</v>
      </c>
      <c r="O12" s="220" t="s">
        <v>369</v>
      </c>
      <c r="P12" s="220">
        <v>3485757</v>
      </c>
      <c r="Q12" s="220" t="s">
        <v>355</v>
      </c>
    </row>
    <row r="13" spans="1:17" s="59" customFormat="1" ht="13.5">
      <c r="A13" s="220">
        <v>84111603</v>
      </c>
      <c r="B13" s="220" t="s">
        <v>370</v>
      </c>
      <c r="C13" s="220" t="s">
        <v>31</v>
      </c>
      <c r="D13" s="220" t="s">
        <v>31</v>
      </c>
      <c r="E13" s="220" t="s">
        <v>345</v>
      </c>
      <c r="F13" s="220">
        <v>548</v>
      </c>
      <c r="G13" s="220" t="s">
        <v>371</v>
      </c>
      <c r="H13" s="220" t="s">
        <v>347</v>
      </c>
      <c r="I13" s="221" t="s">
        <v>372</v>
      </c>
      <c r="J13" s="221" t="s">
        <v>373</v>
      </c>
      <c r="K13" s="220" t="s">
        <v>350</v>
      </c>
      <c r="L13" s="220" t="s">
        <v>351</v>
      </c>
      <c r="M13" s="220" t="s">
        <v>352</v>
      </c>
      <c r="N13" s="220" t="s">
        <v>353</v>
      </c>
      <c r="O13" s="220" t="s">
        <v>374</v>
      </c>
      <c r="P13" s="220">
        <v>3485757</v>
      </c>
      <c r="Q13" s="220" t="s">
        <v>355</v>
      </c>
    </row>
    <row r="14" spans="1:17" s="59" customFormat="1" ht="13.5">
      <c r="A14" s="220">
        <v>80121600</v>
      </c>
      <c r="B14" s="220" t="s">
        <v>375</v>
      </c>
      <c r="C14" s="220" t="s">
        <v>37</v>
      </c>
      <c r="D14" s="220" t="s">
        <v>37</v>
      </c>
      <c r="E14" s="220" t="s">
        <v>345</v>
      </c>
      <c r="F14" s="220">
        <v>365</v>
      </c>
      <c r="G14" s="220" t="s">
        <v>357</v>
      </c>
      <c r="H14" s="220" t="s">
        <v>347</v>
      </c>
      <c r="I14" s="221" t="s">
        <v>376</v>
      </c>
      <c r="J14" s="221" t="s">
        <v>376</v>
      </c>
      <c r="K14" s="220" t="s">
        <v>359</v>
      </c>
      <c r="L14" s="220" t="s">
        <v>360</v>
      </c>
      <c r="M14" s="220" t="s">
        <v>352</v>
      </c>
      <c r="N14" s="220" t="s">
        <v>353</v>
      </c>
      <c r="O14" s="220" t="s">
        <v>377</v>
      </c>
      <c r="P14" s="220">
        <v>3485757</v>
      </c>
      <c r="Q14" s="220" t="s">
        <v>355</v>
      </c>
    </row>
    <row r="15" spans="1:17" s="59" customFormat="1" ht="13.5">
      <c r="A15" s="220">
        <v>80101510</v>
      </c>
      <c r="B15" s="220" t="s">
        <v>378</v>
      </c>
      <c r="C15" s="220" t="s">
        <v>34</v>
      </c>
      <c r="D15" s="220" t="s">
        <v>34</v>
      </c>
      <c r="E15" s="220" t="s">
        <v>345</v>
      </c>
      <c r="F15" s="220">
        <v>90</v>
      </c>
      <c r="G15" s="220" t="s">
        <v>357</v>
      </c>
      <c r="H15" s="220" t="s">
        <v>347</v>
      </c>
      <c r="I15" s="221" t="s">
        <v>379</v>
      </c>
      <c r="J15" s="221" t="s">
        <v>379</v>
      </c>
      <c r="K15" s="220" t="s">
        <v>359</v>
      </c>
      <c r="L15" s="220" t="s">
        <v>360</v>
      </c>
      <c r="M15" s="220" t="s">
        <v>368</v>
      </c>
      <c r="N15" s="220" t="s">
        <v>353</v>
      </c>
      <c r="O15" s="220" t="s">
        <v>380</v>
      </c>
      <c r="P15" s="220">
        <v>3485757</v>
      </c>
      <c r="Q15" s="220" t="s">
        <v>355</v>
      </c>
    </row>
    <row r="16" spans="1:17" s="59" customFormat="1" ht="13.5">
      <c r="A16" s="220">
        <v>84121704</v>
      </c>
      <c r="B16" s="220" t="s">
        <v>381</v>
      </c>
      <c r="C16" s="220" t="s">
        <v>32</v>
      </c>
      <c r="D16" s="220" t="s">
        <v>32</v>
      </c>
      <c r="E16" s="220" t="s">
        <v>345</v>
      </c>
      <c r="F16" s="220">
        <v>365</v>
      </c>
      <c r="G16" s="220" t="s">
        <v>357</v>
      </c>
      <c r="H16" s="220" t="s">
        <v>347</v>
      </c>
      <c r="I16" s="221" t="s">
        <v>382</v>
      </c>
      <c r="J16" s="221" t="s">
        <v>382</v>
      </c>
      <c r="K16" s="220" t="s">
        <v>359</v>
      </c>
      <c r="L16" s="220" t="s">
        <v>360</v>
      </c>
      <c r="M16" s="220" t="s">
        <v>368</v>
      </c>
      <c r="N16" s="220" t="s">
        <v>353</v>
      </c>
      <c r="O16" s="220" t="s">
        <v>383</v>
      </c>
      <c r="P16" s="220">
        <v>3485757</v>
      </c>
      <c r="Q16" s="220" t="s">
        <v>355</v>
      </c>
    </row>
    <row r="17" spans="1:17" s="59" customFormat="1" ht="13.5">
      <c r="A17" s="220">
        <v>81112218</v>
      </c>
      <c r="B17" s="220" t="s">
        <v>384</v>
      </c>
      <c r="C17" s="220" t="s">
        <v>35</v>
      </c>
      <c r="D17" s="220" t="s">
        <v>35</v>
      </c>
      <c r="E17" s="220" t="s">
        <v>345</v>
      </c>
      <c r="F17" s="220">
        <v>365</v>
      </c>
      <c r="G17" s="220" t="s">
        <v>357</v>
      </c>
      <c r="H17" s="220" t="s">
        <v>347</v>
      </c>
      <c r="I17" s="221" t="s">
        <v>385</v>
      </c>
      <c r="J17" s="221" t="s">
        <v>385</v>
      </c>
      <c r="K17" s="220" t="s">
        <v>359</v>
      </c>
      <c r="L17" s="220" t="s">
        <v>360</v>
      </c>
      <c r="M17" s="220" t="s">
        <v>352</v>
      </c>
      <c r="N17" s="220" t="s">
        <v>353</v>
      </c>
      <c r="O17" s="220" t="s">
        <v>386</v>
      </c>
      <c r="P17" s="220">
        <v>3485757</v>
      </c>
      <c r="Q17" s="220" t="s">
        <v>355</v>
      </c>
    </row>
    <row r="18" spans="1:17" s="59" customFormat="1" ht="13.5">
      <c r="A18" s="220">
        <v>81112000</v>
      </c>
      <c r="B18" s="220" t="s">
        <v>387</v>
      </c>
      <c r="C18" s="220" t="s">
        <v>35</v>
      </c>
      <c r="D18" s="220" t="s">
        <v>35</v>
      </c>
      <c r="E18" s="220" t="s">
        <v>345</v>
      </c>
      <c r="F18" s="220">
        <v>365</v>
      </c>
      <c r="G18" s="220" t="s">
        <v>371</v>
      </c>
      <c r="H18" s="220" t="s">
        <v>347</v>
      </c>
      <c r="I18" s="221" t="s">
        <v>388</v>
      </c>
      <c r="J18" s="221" t="s">
        <v>388</v>
      </c>
      <c r="K18" s="220" t="s">
        <v>359</v>
      </c>
      <c r="L18" s="220" t="s">
        <v>360</v>
      </c>
      <c r="M18" s="220" t="s">
        <v>389</v>
      </c>
      <c r="N18" s="220" t="s">
        <v>353</v>
      </c>
      <c r="O18" s="220" t="s">
        <v>390</v>
      </c>
      <c r="P18" s="220">
        <v>3485757</v>
      </c>
      <c r="Q18" s="220" t="s">
        <v>355</v>
      </c>
    </row>
    <row r="19" spans="1:17" s="59" customFormat="1" ht="13.5">
      <c r="A19" s="220">
        <v>80111713</v>
      </c>
      <c r="B19" s="220" t="s">
        <v>391</v>
      </c>
      <c r="C19" s="220" t="s">
        <v>26</v>
      </c>
      <c r="D19" s="220" t="s">
        <v>26</v>
      </c>
      <c r="E19" s="220" t="s">
        <v>345</v>
      </c>
      <c r="F19" s="220">
        <v>365</v>
      </c>
      <c r="G19" s="220" t="s">
        <v>346</v>
      </c>
      <c r="H19" s="220" t="s">
        <v>347</v>
      </c>
      <c r="I19" s="221" t="s">
        <v>392</v>
      </c>
      <c r="J19" s="221" t="s">
        <v>392</v>
      </c>
      <c r="K19" s="220" t="s">
        <v>359</v>
      </c>
      <c r="L19" s="220" t="s">
        <v>360</v>
      </c>
      <c r="M19" s="220" t="s">
        <v>389</v>
      </c>
      <c r="N19" s="220" t="s">
        <v>353</v>
      </c>
      <c r="O19" s="220" t="s">
        <v>393</v>
      </c>
      <c r="P19" s="220">
        <v>3485757</v>
      </c>
      <c r="Q19" s="220" t="s">
        <v>355</v>
      </c>
    </row>
    <row r="20" spans="1:17" s="59" customFormat="1" ht="13.5">
      <c r="A20" s="220">
        <v>83121703</v>
      </c>
      <c r="B20" s="220" t="s">
        <v>394</v>
      </c>
      <c r="C20" s="220" t="s">
        <v>26</v>
      </c>
      <c r="D20" s="220" t="s">
        <v>26</v>
      </c>
      <c r="E20" s="220" t="s">
        <v>345</v>
      </c>
      <c r="F20" s="220">
        <v>365</v>
      </c>
      <c r="G20" s="220" t="s">
        <v>357</v>
      </c>
      <c r="H20" s="220" t="s">
        <v>347</v>
      </c>
      <c r="I20" s="221" t="s">
        <v>395</v>
      </c>
      <c r="J20" s="221" t="s">
        <v>395</v>
      </c>
      <c r="K20" s="220" t="s">
        <v>359</v>
      </c>
      <c r="L20" s="220" t="s">
        <v>360</v>
      </c>
      <c r="M20" s="220" t="s">
        <v>389</v>
      </c>
      <c r="N20" s="220" t="s">
        <v>353</v>
      </c>
      <c r="O20" s="220" t="s">
        <v>396</v>
      </c>
      <c r="P20" s="220">
        <v>3485757</v>
      </c>
      <c r="Q20" s="220" t="s">
        <v>355</v>
      </c>
    </row>
    <row r="21" spans="1:17" s="59" customFormat="1" ht="13.5">
      <c r="A21" s="220">
        <v>46181706</v>
      </c>
      <c r="B21" s="220" t="s">
        <v>397</v>
      </c>
      <c r="C21" s="220" t="s">
        <v>32</v>
      </c>
      <c r="D21" s="220" t="s">
        <v>32</v>
      </c>
      <c r="E21" s="220" t="s">
        <v>345</v>
      </c>
      <c r="F21" s="220">
        <v>30</v>
      </c>
      <c r="G21" s="220" t="s">
        <v>357</v>
      </c>
      <c r="H21" s="220" t="s">
        <v>347</v>
      </c>
      <c r="I21" s="221" t="s">
        <v>398</v>
      </c>
      <c r="J21" s="221" t="s">
        <v>398</v>
      </c>
      <c r="K21" s="220" t="s">
        <v>359</v>
      </c>
      <c r="L21" s="220" t="s">
        <v>360</v>
      </c>
      <c r="M21" s="220" t="s">
        <v>389</v>
      </c>
      <c r="N21" s="220" t="s">
        <v>353</v>
      </c>
      <c r="O21" s="220" t="s">
        <v>399</v>
      </c>
      <c r="P21" s="220">
        <v>3485757</v>
      </c>
      <c r="Q21" s="220" t="s">
        <v>355</v>
      </c>
    </row>
    <row r="22" spans="1:17" s="59" customFormat="1" ht="13.5">
      <c r="A22" s="220">
        <v>53111501</v>
      </c>
      <c r="B22" s="220" t="s">
        <v>400</v>
      </c>
      <c r="C22" s="220" t="s">
        <v>32</v>
      </c>
      <c r="D22" s="220" t="s">
        <v>32</v>
      </c>
      <c r="E22" s="220" t="s">
        <v>345</v>
      </c>
      <c r="F22" s="220">
        <v>30</v>
      </c>
      <c r="G22" s="220" t="s">
        <v>357</v>
      </c>
      <c r="H22" s="220" t="s">
        <v>347</v>
      </c>
      <c r="I22" s="221" t="s">
        <v>401</v>
      </c>
      <c r="J22" s="221" t="s">
        <v>402</v>
      </c>
      <c r="K22" s="220" t="s">
        <v>359</v>
      </c>
      <c r="L22" s="220" t="s">
        <v>360</v>
      </c>
      <c r="M22" s="220" t="s">
        <v>389</v>
      </c>
      <c r="N22" s="220" t="s">
        <v>353</v>
      </c>
      <c r="O22" s="220" t="s">
        <v>399</v>
      </c>
      <c r="P22" s="220">
        <v>3485757</v>
      </c>
      <c r="Q22" s="220" t="s">
        <v>355</v>
      </c>
    </row>
    <row r="23" spans="1:17" s="59" customFormat="1" ht="13.5">
      <c r="A23" s="220">
        <v>81151601</v>
      </c>
      <c r="B23" s="220" t="s">
        <v>403</v>
      </c>
      <c r="C23" s="220" t="s">
        <v>27</v>
      </c>
      <c r="D23" s="220" t="s">
        <v>27</v>
      </c>
      <c r="E23" s="220" t="s">
        <v>345</v>
      </c>
      <c r="F23" s="220">
        <v>365</v>
      </c>
      <c r="G23" s="220" t="s">
        <v>346</v>
      </c>
      <c r="H23" s="220" t="s">
        <v>347</v>
      </c>
      <c r="I23" s="221" t="s">
        <v>404</v>
      </c>
      <c r="J23" s="221" t="s">
        <v>405</v>
      </c>
      <c r="K23" s="220" t="s">
        <v>350</v>
      </c>
      <c r="L23" s="220" t="s">
        <v>351</v>
      </c>
      <c r="M23" s="220" t="s">
        <v>389</v>
      </c>
      <c r="N23" s="220" t="s">
        <v>353</v>
      </c>
      <c r="O23" s="220" t="s">
        <v>406</v>
      </c>
      <c r="P23" s="220">
        <v>3485757</v>
      </c>
      <c r="Q23" s="220" t="s">
        <v>355</v>
      </c>
    </row>
    <row r="24" spans="1:17" s="59" customFormat="1" ht="13.5">
      <c r="A24" s="220">
        <v>84131701</v>
      </c>
      <c r="B24" s="220" t="s">
        <v>407</v>
      </c>
      <c r="C24" s="220" t="s">
        <v>35</v>
      </c>
      <c r="D24" s="220" t="s">
        <v>35</v>
      </c>
      <c r="E24" s="220" t="s">
        <v>345</v>
      </c>
      <c r="F24" s="220">
        <v>180</v>
      </c>
      <c r="G24" s="220" t="s">
        <v>357</v>
      </c>
      <c r="H24" s="220" t="s">
        <v>347</v>
      </c>
      <c r="I24" s="221" t="s">
        <v>408</v>
      </c>
      <c r="J24" s="221" t="s">
        <v>408</v>
      </c>
      <c r="K24" s="220" t="s">
        <v>359</v>
      </c>
      <c r="L24" s="220" t="s">
        <v>360</v>
      </c>
      <c r="M24" s="220" t="s">
        <v>389</v>
      </c>
      <c r="N24" s="220" t="s">
        <v>353</v>
      </c>
      <c r="O24" s="220" t="s">
        <v>409</v>
      </c>
      <c r="P24" s="220">
        <v>3485757</v>
      </c>
      <c r="Q24" s="220" t="s">
        <v>355</v>
      </c>
    </row>
    <row r="25" spans="1:17" s="59" customFormat="1" ht="13.5">
      <c r="A25" s="220">
        <v>84131503</v>
      </c>
      <c r="B25" s="220" t="s">
        <v>410</v>
      </c>
      <c r="C25" s="220" t="s">
        <v>36</v>
      </c>
      <c r="D25" s="220" t="s">
        <v>36</v>
      </c>
      <c r="E25" s="220" t="s">
        <v>345</v>
      </c>
      <c r="F25" s="220">
        <v>365</v>
      </c>
      <c r="G25" s="220" t="s">
        <v>357</v>
      </c>
      <c r="H25" s="220" t="s">
        <v>347</v>
      </c>
      <c r="I25" s="221" t="s">
        <v>411</v>
      </c>
      <c r="J25" s="221" t="s">
        <v>411</v>
      </c>
      <c r="K25" s="220" t="s">
        <v>359</v>
      </c>
      <c r="L25" s="220" t="s">
        <v>360</v>
      </c>
      <c r="M25" s="220" t="s">
        <v>389</v>
      </c>
      <c r="N25" s="220" t="s">
        <v>353</v>
      </c>
      <c r="O25" s="220" t="s">
        <v>412</v>
      </c>
      <c r="P25" s="220">
        <v>3485757</v>
      </c>
      <c r="Q25" s="220" t="s">
        <v>355</v>
      </c>
    </row>
    <row r="26" spans="1:17" s="59" customFormat="1" ht="13.5">
      <c r="A26" s="220">
        <v>84111603</v>
      </c>
      <c r="B26" s="220" t="s">
        <v>413</v>
      </c>
      <c r="C26" s="220" t="s">
        <v>26</v>
      </c>
      <c r="D26" s="220" t="s">
        <v>26</v>
      </c>
      <c r="E26" s="220" t="s">
        <v>345</v>
      </c>
      <c r="F26" s="220">
        <v>1095</v>
      </c>
      <c r="G26" s="220" t="s">
        <v>371</v>
      </c>
      <c r="H26" s="220" t="s">
        <v>347</v>
      </c>
      <c r="I26" s="221" t="s">
        <v>414</v>
      </c>
      <c r="J26" s="221" t="s">
        <v>415</v>
      </c>
      <c r="K26" s="220" t="s">
        <v>350</v>
      </c>
      <c r="L26" s="220" t="s">
        <v>351</v>
      </c>
      <c r="M26" s="220" t="s">
        <v>416</v>
      </c>
      <c r="N26" s="220" t="s">
        <v>353</v>
      </c>
      <c r="O26" s="220" t="s">
        <v>417</v>
      </c>
      <c r="P26" s="220">
        <v>3485757</v>
      </c>
      <c r="Q26" s="220" t="s">
        <v>355</v>
      </c>
    </row>
    <row r="27" spans="1:17" s="59" customFormat="1" ht="13.5">
      <c r="A27" s="220">
        <v>80101510</v>
      </c>
      <c r="B27" s="220" t="s">
        <v>418</v>
      </c>
      <c r="C27" s="220" t="s">
        <v>26</v>
      </c>
      <c r="D27" s="220" t="s">
        <v>26</v>
      </c>
      <c r="E27" s="220" t="s">
        <v>345</v>
      </c>
      <c r="F27" s="220">
        <v>360</v>
      </c>
      <c r="G27" s="220" t="s">
        <v>346</v>
      </c>
      <c r="H27" s="220" t="s">
        <v>347</v>
      </c>
      <c r="I27" s="221" t="s">
        <v>419</v>
      </c>
      <c r="J27" s="221" t="s">
        <v>419</v>
      </c>
      <c r="K27" s="220" t="s">
        <v>359</v>
      </c>
      <c r="L27" s="220" t="s">
        <v>360</v>
      </c>
      <c r="M27" s="220" t="s">
        <v>389</v>
      </c>
      <c r="N27" s="220" t="s">
        <v>353</v>
      </c>
      <c r="O27" s="220" t="s">
        <v>399</v>
      </c>
      <c r="P27" s="220">
        <v>3485757</v>
      </c>
      <c r="Q27" s="220" t="s">
        <v>355</v>
      </c>
    </row>
    <row r="28" spans="1:17" s="59" customFormat="1" ht="13.5">
      <c r="A28" s="220">
        <v>80101510</v>
      </c>
      <c r="B28" s="220" t="s">
        <v>420</v>
      </c>
      <c r="C28" s="220" t="s">
        <v>26</v>
      </c>
      <c r="D28" s="220" t="s">
        <v>26</v>
      </c>
      <c r="E28" s="220" t="s">
        <v>345</v>
      </c>
      <c r="F28" s="220">
        <v>360</v>
      </c>
      <c r="G28" s="220" t="s">
        <v>346</v>
      </c>
      <c r="H28" s="220" t="s">
        <v>347</v>
      </c>
      <c r="I28" s="221" t="s">
        <v>419</v>
      </c>
      <c r="J28" s="221" t="s">
        <v>419</v>
      </c>
      <c r="K28" s="220" t="s">
        <v>359</v>
      </c>
      <c r="L28" s="220" t="s">
        <v>360</v>
      </c>
      <c r="M28" s="220" t="s">
        <v>389</v>
      </c>
      <c r="N28" s="220" t="s">
        <v>353</v>
      </c>
      <c r="O28" s="220" t="s">
        <v>399</v>
      </c>
      <c r="P28" s="220">
        <v>3485757</v>
      </c>
      <c r="Q28" s="220" t="s">
        <v>355</v>
      </c>
    </row>
    <row r="29" spans="1:17" s="59" customFormat="1" ht="13.5">
      <c r="A29" s="220">
        <v>80101510</v>
      </c>
      <c r="B29" s="220" t="s">
        <v>421</v>
      </c>
      <c r="C29" s="220" t="s">
        <v>26</v>
      </c>
      <c r="D29" s="220" t="s">
        <v>26</v>
      </c>
      <c r="E29" s="220" t="s">
        <v>345</v>
      </c>
      <c r="F29" s="220">
        <v>360</v>
      </c>
      <c r="G29" s="220" t="s">
        <v>357</v>
      </c>
      <c r="H29" s="220" t="s">
        <v>347</v>
      </c>
      <c r="I29" s="221" t="s">
        <v>422</v>
      </c>
      <c r="J29" s="221" t="s">
        <v>422</v>
      </c>
      <c r="K29" s="220" t="s">
        <v>359</v>
      </c>
      <c r="L29" s="220" t="s">
        <v>360</v>
      </c>
      <c r="M29" s="220" t="s">
        <v>389</v>
      </c>
      <c r="N29" s="220" t="s">
        <v>353</v>
      </c>
      <c r="O29" s="220" t="s">
        <v>399</v>
      </c>
      <c r="P29" s="220">
        <v>3485757</v>
      </c>
      <c r="Q29" s="220" t="s">
        <v>355</v>
      </c>
    </row>
    <row r="30" spans="1:17" s="59" customFormat="1" ht="13.5">
      <c r="A30" s="220">
        <v>80101510</v>
      </c>
      <c r="B30" s="220" t="s">
        <v>423</v>
      </c>
      <c r="C30" s="220" t="s">
        <v>26</v>
      </c>
      <c r="D30" s="220" t="s">
        <v>26</v>
      </c>
      <c r="E30" s="220" t="s">
        <v>345</v>
      </c>
      <c r="F30" s="220">
        <v>360</v>
      </c>
      <c r="G30" s="220" t="s">
        <v>357</v>
      </c>
      <c r="H30" s="220" t="s">
        <v>347</v>
      </c>
      <c r="I30" s="221" t="s">
        <v>424</v>
      </c>
      <c r="J30" s="221" t="s">
        <v>424</v>
      </c>
      <c r="K30" s="220" t="s">
        <v>359</v>
      </c>
      <c r="L30" s="220" t="s">
        <v>360</v>
      </c>
      <c r="M30" s="220" t="s">
        <v>389</v>
      </c>
      <c r="N30" s="220" t="s">
        <v>353</v>
      </c>
      <c r="O30" s="220" t="s">
        <v>399</v>
      </c>
      <c r="P30" s="220">
        <v>3485757</v>
      </c>
      <c r="Q30" s="220" t="s">
        <v>355</v>
      </c>
    </row>
    <row r="31" spans="1:17" s="59" customFormat="1" ht="13.5">
      <c r="A31" s="220">
        <v>80101510</v>
      </c>
      <c r="B31" s="220" t="s">
        <v>425</v>
      </c>
      <c r="C31" s="220" t="s">
        <v>26</v>
      </c>
      <c r="D31" s="220" t="s">
        <v>26</v>
      </c>
      <c r="E31" s="220" t="s">
        <v>345</v>
      </c>
      <c r="F31" s="220">
        <v>360</v>
      </c>
      <c r="G31" s="220" t="s">
        <v>357</v>
      </c>
      <c r="H31" s="220" t="s">
        <v>347</v>
      </c>
      <c r="I31" s="221" t="s">
        <v>426</v>
      </c>
      <c r="J31" s="221" t="s">
        <v>426</v>
      </c>
      <c r="K31" s="220" t="s">
        <v>359</v>
      </c>
      <c r="L31" s="220" t="s">
        <v>360</v>
      </c>
      <c r="M31" s="220" t="s">
        <v>389</v>
      </c>
      <c r="N31" s="220" t="s">
        <v>353</v>
      </c>
      <c r="O31" s="220" t="s">
        <v>399</v>
      </c>
      <c r="P31" s="220">
        <v>3485757</v>
      </c>
      <c r="Q31" s="220" t="s">
        <v>355</v>
      </c>
    </row>
    <row r="32" spans="1:17" s="59" customFormat="1" ht="13.5">
      <c r="A32" s="220">
        <v>81112001</v>
      </c>
      <c r="B32" s="220" t="s">
        <v>427</v>
      </c>
      <c r="C32" s="220" t="s">
        <v>31</v>
      </c>
      <c r="D32" s="220" t="s">
        <v>31</v>
      </c>
      <c r="E32" s="220" t="s">
        <v>345</v>
      </c>
      <c r="F32" s="220">
        <v>1095</v>
      </c>
      <c r="G32" s="220" t="s">
        <v>357</v>
      </c>
      <c r="H32" s="220" t="s">
        <v>347</v>
      </c>
      <c r="I32" s="221" t="s">
        <v>428</v>
      </c>
      <c r="J32" s="221" t="s">
        <v>429</v>
      </c>
      <c r="K32" s="220" t="s">
        <v>350</v>
      </c>
      <c r="L32" s="220" t="s">
        <v>351</v>
      </c>
      <c r="M32" s="220" t="s">
        <v>389</v>
      </c>
      <c r="N32" s="220" t="s">
        <v>353</v>
      </c>
      <c r="O32" s="220" t="s">
        <v>430</v>
      </c>
      <c r="P32" s="220">
        <v>3485757</v>
      </c>
      <c r="Q32" s="220" t="s">
        <v>355</v>
      </c>
    </row>
    <row r="33" spans="1:17" s="59" customFormat="1" ht="13.5">
      <c r="A33" s="220">
        <v>81112001</v>
      </c>
      <c r="B33" s="220" t="s">
        <v>431</v>
      </c>
      <c r="C33" s="220" t="s">
        <v>33</v>
      </c>
      <c r="D33" s="220" t="s">
        <v>33</v>
      </c>
      <c r="E33" s="220" t="s">
        <v>345</v>
      </c>
      <c r="F33" s="220">
        <v>1095</v>
      </c>
      <c r="G33" s="220" t="s">
        <v>357</v>
      </c>
      <c r="H33" s="220" t="s">
        <v>347</v>
      </c>
      <c r="I33" s="221" t="s">
        <v>432</v>
      </c>
      <c r="J33" s="221" t="s">
        <v>433</v>
      </c>
      <c r="K33" s="220" t="s">
        <v>350</v>
      </c>
      <c r="L33" s="220" t="s">
        <v>351</v>
      </c>
      <c r="M33" s="220" t="s">
        <v>389</v>
      </c>
      <c r="N33" s="220" t="s">
        <v>353</v>
      </c>
      <c r="O33" s="220" t="s">
        <v>430</v>
      </c>
      <c r="P33" s="220">
        <v>3485757</v>
      </c>
      <c r="Q33" s="220" t="s">
        <v>355</v>
      </c>
    </row>
    <row r="34" spans="1:17" s="59" customFormat="1" ht="13.5">
      <c r="A34" s="220">
        <v>85101501</v>
      </c>
      <c r="B34" s="220" t="s">
        <v>434</v>
      </c>
      <c r="C34" s="220" t="s">
        <v>26</v>
      </c>
      <c r="D34" s="220" t="s">
        <v>26</v>
      </c>
      <c r="E34" s="220" t="s">
        <v>345</v>
      </c>
      <c r="F34" s="220">
        <v>365</v>
      </c>
      <c r="G34" s="220" t="s">
        <v>371</v>
      </c>
      <c r="H34" s="220" t="s">
        <v>347</v>
      </c>
      <c r="I34" s="221" t="s">
        <v>435</v>
      </c>
      <c r="J34" s="221" t="s">
        <v>435</v>
      </c>
      <c r="K34" s="220" t="s">
        <v>359</v>
      </c>
      <c r="L34" s="220" t="s">
        <v>360</v>
      </c>
      <c r="M34" s="220" t="s">
        <v>389</v>
      </c>
      <c r="N34" s="220" t="s">
        <v>353</v>
      </c>
      <c r="O34" s="220" t="s">
        <v>436</v>
      </c>
      <c r="P34" s="220">
        <v>3485757</v>
      </c>
      <c r="Q34" s="220" t="s">
        <v>355</v>
      </c>
    </row>
    <row r="35" spans="1:17" s="59" customFormat="1" ht="13.5">
      <c r="A35" s="220">
        <v>85171500</v>
      </c>
      <c r="B35" s="220" t="s">
        <v>437</v>
      </c>
      <c r="C35" s="220" t="s">
        <v>26</v>
      </c>
      <c r="D35" s="220" t="s">
        <v>26</v>
      </c>
      <c r="E35" s="220" t="s">
        <v>345</v>
      </c>
      <c r="F35" s="220">
        <v>365</v>
      </c>
      <c r="G35" s="220" t="s">
        <v>346</v>
      </c>
      <c r="H35" s="220" t="s">
        <v>347</v>
      </c>
      <c r="I35" s="221" t="s">
        <v>438</v>
      </c>
      <c r="J35" s="221" t="s">
        <v>438</v>
      </c>
      <c r="K35" s="220" t="s">
        <v>359</v>
      </c>
      <c r="L35" s="220" t="s">
        <v>360</v>
      </c>
      <c r="M35" s="220" t="s">
        <v>389</v>
      </c>
      <c r="N35" s="220" t="s">
        <v>353</v>
      </c>
      <c r="O35" s="220" t="s">
        <v>436</v>
      </c>
      <c r="P35" s="220">
        <v>3485757</v>
      </c>
      <c r="Q35" s="220" t="s">
        <v>355</v>
      </c>
    </row>
    <row r="36" spans="1:17" s="59" customFormat="1" ht="13.5">
      <c r="A36" s="220">
        <v>84111500</v>
      </c>
      <c r="B36" s="220" t="s">
        <v>439</v>
      </c>
      <c r="C36" s="220" t="s">
        <v>27</v>
      </c>
      <c r="D36" s="220" t="s">
        <v>27</v>
      </c>
      <c r="E36" s="220" t="s">
        <v>345</v>
      </c>
      <c r="F36" s="220">
        <v>360</v>
      </c>
      <c r="G36" s="220" t="s">
        <v>346</v>
      </c>
      <c r="H36" s="220" t="s">
        <v>347</v>
      </c>
      <c r="I36" s="221" t="s">
        <v>440</v>
      </c>
      <c r="J36" s="221" t="s">
        <v>440</v>
      </c>
      <c r="K36" s="220" t="s">
        <v>359</v>
      </c>
      <c r="L36" s="220" t="s">
        <v>360</v>
      </c>
      <c r="M36" s="220" t="s">
        <v>389</v>
      </c>
      <c r="N36" s="220" t="s">
        <v>353</v>
      </c>
      <c r="O36" s="220" t="s">
        <v>441</v>
      </c>
      <c r="P36" s="220">
        <v>3485757</v>
      </c>
      <c r="Q36" s="220" t="s">
        <v>355</v>
      </c>
    </row>
    <row r="37" spans="1:17" s="59" customFormat="1" ht="13.5">
      <c r="A37" s="220">
        <v>81161801</v>
      </c>
      <c r="B37" s="220" t="s">
        <v>442</v>
      </c>
      <c r="C37" s="220" t="s">
        <v>26</v>
      </c>
      <c r="D37" s="220" t="s">
        <v>26</v>
      </c>
      <c r="E37" s="220" t="s">
        <v>345</v>
      </c>
      <c r="F37" s="220">
        <v>365</v>
      </c>
      <c r="G37" s="220" t="s">
        <v>357</v>
      </c>
      <c r="H37" s="220" t="s">
        <v>347</v>
      </c>
      <c r="I37" s="221" t="s">
        <v>443</v>
      </c>
      <c r="J37" s="221" t="s">
        <v>443</v>
      </c>
      <c r="K37" s="220" t="s">
        <v>359</v>
      </c>
      <c r="L37" s="220" t="s">
        <v>360</v>
      </c>
      <c r="M37" s="220" t="s">
        <v>444</v>
      </c>
      <c r="N37" s="220" t="s">
        <v>353</v>
      </c>
      <c r="O37" s="220" t="s">
        <v>445</v>
      </c>
      <c r="P37" s="220">
        <v>3485757</v>
      </c>
      <c r="Q37" s="220" t="s">
        <v>355</v>
      </c>
    </row>
    <row r="38" spans="1:17" s="59" customFormat="1" ht="13.5">
      <c r="A38" s="220">
        <v>81161801</v>
      </c>
      <c r="B38" s="220" t="s">
        <v>446</v>
      </c>
      <c r="C38" s="220" t="s">
        <v>28</v>
      </c>
      <c r="D38" s="220" t="s">
        <v>28</v>
      </c>
      <c r="E38" s="220" t="s">
        <v>345</v>
      </c>
      <c r="F38" s="220">
        <v>365</v>
      </c>
      <c r="G38" s="220" t="s">
        <v>346</v>
      </c>
      <c r="H38" s="220" t="s">
        <v>347</v>
      </c>
      <c r="I38" s="221" t="s">
        <v>447</v>
      </c>
      <c r="J38" s="221" t="s">
        <v>447</v>
      </c>
      <c r="K38" s="220" t="s">
        <v>359</v>
      </c>
      <c r="L38" s="220" t="s">
        <v>360</v>
      </c>
      <c r="M38" s="220" t="s">
        <v>444</v>
      </c>
      <c r="N38" s="220" t="s">
        <v>353</v>
      </c>
      <c r="O38" s="220" t="s">
        <v>445</v>
      </c>
      <c r="P38" s="220">
        <v>3485757</v>
      </c>
      <c r="Q38" s="220" t="s">
        <v>355</v>
      </c>
    </row>
    <row r="39" spans="1:17" s="59" customFormat="1" ht="13.5">
      <c r="A39" s="220">
        <v>81161801</v>
      </c>
      <c r="B39" s="220" t="s">
        <v>448</v>
      </c>
      <c r="C39" s="220" t="s">
        <v>34</v>
      </c>
      <c r="D39" s="220" t="s">
        <v>34</v>
      </c>
      <c r="E39" s="220" t="s">
        <v>345</v>
      </c>
      <c r="F39" s="220">
        <v>365</v>
      </c>
      <c r="G39" s="220" t="s">
        <v>357</v>
      </c>
      <c r="H39" s="220" t="s">
        <v>347</v>
      </c>
      <c r="I39" s="221" t="s">
        <v>449</v>
      </c>
      <c r="J39" s="221" t="s">
        <v>449</v>
      </c>
      <c r="K39" s="220" t="s">
        <v>359</v>
      </c>
      <c r="L39" s="220" t="s">
        <v>360</v>
      </c>
      <c r="M39" s="220" t="s">
        <v>444</v>
      </c>
      <c r="N39" s="220" t="s">
        <v>353</v>
      </c>
      <c r="O39" s="220" t="s">
        <v>450</v>
      </c>
      <c r="P39" s="220">
        <v>3485757</v>
      </c>
      <c r="Q39" s="220" t="s">
        <v>355</v>
      </c>
    </row>
    <row r="40" spans="1:17" s="59" customFormat="1" ht="13.5">
      <c r="A40" s="220">
        <v>81161801</v>
      </c>
      <c r="B40" s="220" t="s">
        <v>451</v>
      </c>
      <c r="C40" s="220" t="s">
        <v>35</v>
      </c>
      <c r="D40" s="220" t="s">
        <v>35</v>
      </c>
      <c r="E40" s="220" t="s">
        <v>345</v>
      </c>
      <c r="F40" s="220">
        <v>365</v>
      </c>
      <c r="G40" s="220" t="s">
        <v>357</v>
      </c>
      <c r="H40" s="220" t="s">
        <v>347</v>
      </c>
      <c r="I40" s="221" t="s">
        <v>452</v>
      </c>
      <c r="J40" s="221" t="s">
        <v>452</v>
      </c>
      <c r="K40" s="220" t="s">
        <v>359</v>
      </c>
      <c r="L40" s="220" t="s">
        <v>360</v>
      </c>
      <c r="M40" s="220" t="s">
        <v>444</v>
      </c>
      <c r="N40" s="220" t="s">
        <v>353</v>
      </c>
      <c r="O40" s="220" t="s">
        <v>450</v>
      </c>
      <c r="P40" s="220">
        <v>3485757</v>
      </c>
      <c r="Q40" s="220" t="s">
        <v>355</v>
      </c>
    </row>
    <row r="41" spans="1:17" s="59" customFormat="1" ht="13.5">
      <c r="A41" s="220">
        <v>86121700</v>
      </c>
      <c r="B41" s="220" t="s">
        <v>453</v>
      </c>
      <c r="C41" s="220" t="s">
        <v>26</v>
      </c>
      <c r="D41" s="220" t="s">
        <v>26</v>
      </c>
      <c r="E41" s="220" t="s">
        <v>345</v>
      </c>
      <c r="F41" s="220">
        <v>365</v>
      </c>
      <c r="G41" s="220" t="s">
        <v>357</v>
      </c>
      <c r="H41" s="220" t="s">
        <v>347</v>
      </c>
      <c r="I41" s="221" t="s">
        <v>454</v>
      </c>
      <c r="J41" s="221" t="s">
        <v>454</v>
      </c>
      <c r="K41" s="220" t="s">
        <v>359</v>
      </c>
      <c r="L41" s="220" t="s">
        <v>360</v>
      </c>
      <c r="M41" s="220" t="s">
        <v>444</v>
      </c>
      <c r="N41" s="220" t="s">
        <v>353</v>
      </c>
      <c r="O41" s="220" t="s">
        <v>455</v>
      </c>
      <c r="P41" s="220">
        <v>3485757</v>
      </c>
      <c r="Q41" s="220" t="s">
        <v>355</v>
      </c>
    </row>
    <row r="42" spans="1:17" s="59" customFormat="1" ht="13.5">
      <c r="A42" s="220">
        <v>86121800</v>
      </c>
      <c r="B42" s="220" t="s">
        <v>456</v>
      </c>
      <c r="C42" s="220" t="s">
        <v>26</v>
      </c>
      <c r="D42" s="220" t="s">
        <v>26</v>
      </c>
      <c r="E42" s="220" t="s">
        <v>345</v>
      </c>
      <c r="F42" s="220">
        <v>365</v>
      </c>
      <c r="G42" s="220" t="s">
        <v>357</v>
      </c>
      <c r="H42" s="220" t="s">
        <v>347</v>
      </c>
      <c r="I42" s="221" t="s">
        <v>457</v>
      </c>
      <c r="J42" s="221" t="s">
        <v>457</v>
      </c>
      <c r="K42" s="220" t="s">
        <v>359</v>
      </c>
      <c r="L42" s="220" t="s">
        <v>360</v>
      </c>
      <c r="M42" s="220" t="s">
        <v>444</v>
      </c>
      <c r="N42" s="220" t="s">
        <v>353</v>
      </c>
      <c r="O42" s="220" t="s">
        <v>455</v>
      </c>
      <c r="P42" s="220">
        <v>3485757</v>
      </c>
      <c r="Q42" s="220" t="s">
        <v>355</v>
      </c>
    </row>
    <row r="43" spans="1:17" s="59" customFormat="1" ht="13.5">
      <c r="A43" s="220">
        <v>86121700</v>
      </c>
      <c r="B43" s="220" t="s">
        <v>458</v>
      </c>
      <c r="C43" s="220" t="s">
        <v>31</v>
      </c>
      <c r="D43" s="220" t="s">
        <v>31</v>
      </c>
      <c r="E43" s="220" t="s">
        <v>345</v>
      </c>
      <c r="F43" s="220">
        <v>365</v>
      </c>
      <c r="G43" s="220" t="s">
        <v>357</v>
      </c>
      <c r="H43" s="220" t="s">
        <v>347</v>
      </c>
      <c r="I43" s="221" t="s">
        <v>424</v>
      </c>
      <c r="J43" s="221" t="s">
        <v>424</v>
      </c>
      <c r="K43" s="220" t="s">
        <v>359</v>
      </c>
      <c r="L43" s="220" t="s">
        <v>360</v>
      </c>
      <c r="M43" s="220" t="s">
        <v>444</v>
      </c>
      <c r="N43" s="220" t="s">
        <v>353</v>
      </c>
      <c r="O43" s="220" t="s">
        <v>455</v>
      </c>
      <c r="P43" s="220">
        <v>3485757</v>
      </c>
      <c r="Q43" s="220" t="s">
        <v>355</v>
      </c>
    </row>
    <row r="44" spans="1:17" s="59" customFormat="1" ht="13.5">
      <c r="A44" s="220">
        <v>80111500</v>
      </c>
      <c r="B44" s="220" t="s">
        <v>459</v>
      </c>
      <c r="C44" s="220" t="s">
        <v>26</v>
      </c>
      <c r="D44" s="220" t="s">
        <v>26</v>
      </c>
      <c r="E44" s="220" t="s">
        <v>345</v>
      </c>
      <c r="F44" s="220">
        <v>365</v>
      </c>
      <c r="G44" s="220" t="s">
        <v>357</v>
      </c>
      <c r="H44" s="220" t="s">
        <v>347</v>
      </c>
      <c r="I44" s="221" t="s">
        <v>460</v>
      </c>
      <c r="J44" s="221" t="s">
        <v>460</v>
      </c>
      <c r="K44" s="220" t="s">
        <v>359</v>
      </c>
      <c r="L44" s="220" t="s">
        <v>360</v>
      </c>
      <c r="M44" s="220" t="s">
        <v>444</v>
      </c>
      <c r="N44" s="220" t="s">
        <v>353</v>
      </c>
      <c r="O44" s="220" t="s">
        <v>450</v>
      </c>
      <c r="P44" s="220">
        <v>3485757</v>
      </c>
      <c r="Q44" s="220" t="s">
        <v>355</v>
      </c>
    </row>
    <row r="45" spans="1:17" s="59" customFormat="1" ht="13.5">
      <c r="A45" s="220">
        <v>80111500</v>
      </c>
      <c r="B45" s="220" t="s">
        <v>461</v>
      </c>
      <c r="C45" s="220" t="s">
        <v>26</v>
      </c>
      <c r="D45" s="220" t="s">
        <v>26</v>
      </c>
      <c r="E45" s="220" t="s">
        <v>345</v>
      </c>
      <c r="F45" s="220">
        <v>365</v>
      </c>
      <c r="G45" s="220" t="s">
        <v>357</v>
      </c>
      <c r="H45" s="220" t="s">
        <v>347</v>
      </c>
      <c r="I45" s="221" t="s">
        <v>462</v>
      </c>
      <c r="J45" s="221" t="s">
        <v>462</v>
      </c>
      <c r="K45" s="220" t="s">
        <v>359</v>
      </c>
      <c r="L45" s="220" t="s">
        <v>360</v>
      </c>
      <c r="M45" s="220" t="s">
        <v>444</v>
      </c>
      <c r="N45" s="220" t="s">
        <v>353</v>
      </c>
      <c r="O45" s="220" t="s">
        <v>450</v>
      </c>
      <c r="P45" s="220">
        <v>3485757</v>
      </c>
      <c r="Q45" s="220" t="s">
        <v>355</v>
      </c>
    </row>
    <row r="46" spans="1:17" s="59" customFormat="1" ht="13.5">
      <c r="A46" s="220">
        <v>84131602</v>
      </c>
      <c r="B46" s="220" t="s">
        <v>463</v>
      </c>
      <c r="C46" s="220" t="s">
        <v>33</v>
      </c>
      <c r="D46" s="220" t="s">
        <v>33</v>
      </c>
      <c r="E46" s="220" t="s">
        <v>345</v>
      </c>
      <c r="F46" s="220">
        <v>365</v>
      </c>
      <c r="G46" s="220" t="s">
        <v>371</v>
      </c>
      <c r="H46" s="220" t="s">
        <v>347</v>
      </c>
      <c r="I46" s="221" t="s">
        <v>464</v>
      </c>
      <c r="J46" s="221" t="s">
        <v>464</v>
      </c>
      <c r="K46" s="220" t="s">
        <v>359</v>
      </c>
      <c r="L46" s="220" t="s">
        <v>360</v>
      </c>
      <c r="M46" s="220" t="s">
        <v>444</v>
      </c>
      <c r="N46" s="220" t="s">
        <v>353</v>
      </c>
      <c r="O46" s="220" t="s">
        <v>465</v>
      </c>
      <c r="P46" s="220">
        <v>3485757</v>
      </c>
      <c r="Q46" s="220" t="s">
        <v>355</v>
      </c>
    </row>
    <row r="47" spans="1:17" s="59" customFormat="1" ht="13.5">
      <c r="A47" s="220">
        <v>84131601</v>
      </c>
      <c r="B47" s="220" t="s">
        <v>466</v>
      </c>
      <c r="C47" s="220" t="s">
        <v>30</v>
      </c>
      <c r="D47" s="220" t="s">
        <v>30</v>
      </c>
      <c r="E47" s="220" t="s">
        <v>345</v>
      </c>
      <c r="F47" s="220">
        <v>365</v>
      </c>
      <c r="G47" s="220" t="s">
        <v>371</v>
      </c>
      <c r="H47" s="220" t="s">
        <v>347</v>
      </c>
      <c r="I47" s="221" t="s">
        <v>467</v>
      </c>
      <c r="J47" s="221" t="s">
        <v>468</v>
      </c>
      <c r="K47" s="220" t="s">
        <v>359</v>
      </c>
      <c r="L47" s="220" t="s">
        <v>360</v>
      </c>
      <c r="M47" s="220" t="s">
        <v>444</v>
      </c>
      <c r="N47" s="220" t="s">
        <v>353</v>
      </c>
      <c r="O47" s="220" t="s">
        <v>465</v>
      </c>
      <c r="P47" s="220">
        <v>3485757</v>
      </c>
      <c r="Q47" s="220" t="s">
        <v>355</v>
      </c>
    </row>
    <row r="48" spans="1:17" s="59" customFormat="1" ht="13.5">
      <c r="A48" s="220">
        <v>84131501</v>
      </c>
      <c r="B48" s="220" t="s">
        <v>469</v>
      </c>
      <c r="C48" s="220" t="s">
        <v>31</v>
      </c>
      <c r="D48" s="220" t="s">
        <v>31</v>
      </c>
      <c r="E48" s="220" t="s">
        <v>345</v>
      </c>
      <c r="F48" s="220">
        <v>365</v>
      </c>
      <c r="G48" s="220" t="s">
        <v>357</v>
      </c>
      <c r="H48" s="220" t="s">
        <v>347</v>
      </c>
      <c r="I48" s="221" t="s">
        <v>470</v>
      </c>
      <c r="J48" s="221" t="s">
        <v>470</v>
      </c>
      <c r="K48" s="220" t="s">
        <v>359</v>
      </c>
      <c r="L48" s="220" t="s">
        <v>360</v>
      </c>
      <c r="M48" s="220" t="s">
        <v>444</v>
      </c>
      <c r="N48" s="220" t="s">
        <v>353</v>
      </c>
      <c r="O48" s="220" t="s">
        <v>465</v>
      </c>
      <c r="P48" s="220">
        <v>3485757</v>
      </c>
      <c r="Q48" s="220" t="s">
        <v>355</v>
      </c>
    </row>
    <row r="49" spans="1:17" s="59" customFormat="1" ht="13.5">
      <c r="A49" s="220">
        <v>84131601</v>
      </c>
      <c r="B49" s="220" t="s">
        <v>471</v>
      </c>
      <c r="C49" s="220" t="s">
        <v>30</v>
      </c>
      <c r="D49" s="220" t="s">
        <v>30</v>
      </c>
      <c r="E49" s="220" t="s">
        <v>345</v>
      </c>
      <c r="F49" s="220">
        <v>365</v>
      </c>
      <c r="G49" s="220" t="s">
        <v>346</v>
      </c>
      <c r="H49" s="220" t="s">
        <v>347</v>
      </c>
      <c r="I49" s="221" t="s">
        <v>472</v>
      </c>
      <c r="J49" s="221" t="s">
        <v>472</v>
      </c>
      <c r="K49" s="220" t="s">
        <v>359</v>
      </c>
      <c r="L49" s="220" t="s">
        <v>360</v>
      </c>
      <c r="M49" s="220" t="s">
        <v>444</v>
      </c>
      <c r="N49" s="220" t="s">
        <v>353</v>
      </c>
      <c r="O49" s="220" t="s">
        <v>465</v>
      </c>
      <c r="P49" s="220">
        <v>3485757</v>
      </c>
      <c r="Q49" s="220" t="s">
        <v>355</v>
      </c>
    </row>
    <row r="50" spans="1:17" s="59" customFormat="1" ht="13.5">
      <c r="A50" s="220">
        <v>93141808</v>
      </c>
      <c r="B50" s="220" t="s">
        <v>473</v>
      </c>
      <c r="C50" s="220" t="s">
        <v>36</v>
      </c>
      <c r="D50" s="220" t="s">
        <v>36</v>
      </c>
      <c r="E50" s="220" t="s">
        <v>345</v>
      </c>
      <c r="F50" s="220">
        <v>365</v>
      </c>
      <c r="G50" s="220" t="s">
        <v>346</v>
      </c>
      <c r="H50" s="220" t="s">
        <v>347</v>
      </c>
      <c r="I50" s="221" t="s">
        <v>474</v>
      </c>
      <c r="J50" s="221" t="s">
        <v>475</v>
      </c>
      <c r="K50" s="220" t="s">
        <v>359</v>
      </c>
      <c r="L50" s="220" t="s">
        <v>360</v>
      </c>
      <c r="M50" s="220" t="s">
        <v>444</v>
      </c>
      <c r="N50" s="220" t="s">
        <v>353</v>
      </c>
      <c r="O50" s="220" t="s">
        <v>476</v>
      </c>
      <c r="P50" s="220">
        <v>3485757</v>
      </c>
      <c r="Q50" s="220" t="s">
        <v>355</v>
      </c>
    </row>
    <row r="51" spans="1:17" s="59" customFormat="1" ht="13.5">
      <c r="A51" s="220">
        <v>93141808</v>
      </c>
      <c r="B51" s="220" t="s">
        <v>477</v>
      </c>
      <c r="C51" s="220" t="s">
        <v>36</v>
      </c>
      <c r="D51" s="220" t="s">
        <v>36</v>
      </c>
      <c r="E51" s="220" t="s">
        <v>345</v>
      </c>
      <c r="F51" s="220">
        <v>365</v>
      </c>
      <c r="G51" s="220" t="s">
        <v>357</v>
      </c>
      <c r="H51" s="220" t="s">
        <v>347</v>
      </c>
      <c r="I51" s="221" t="s">
        <v>478</v>
      </c>
      <c r="J51" s="221" t="s">
        <v>479</v>
      </c>
      <c r="K51" s="220" t="s">
        <v>359</v>
      </c>
      <c r="L51" s="220" t="s">
        <v>360</v>
      </c>
      <c r="M51" s="220" t="s">
        <v>444</v>
      </c>
      <c r="N51" s="220" t="s">
        <v>353</v>
      </c>
      <c r="O51" s="220" t="s">
        <v>476</v>
      </c>
      <c r="P51" s="220">
        <v>3485757</v>
      </c>
      <c r="Q51" s="220" t="s">
        <v>355</v>
      </c>
    </row>
    <row r="52" spans="1:17" s="59" customFormat="1" ht="13.5">
      <c r="A52" s="220">
        <v>84111603</v>
      </c>
      <c r="B52" s="220" t="s">
        <v>480</v>
      </c>
      <c r="C52" s="220" t="s">
        <v>36</v>
      </c>
      <c r="D52" s="220" t="s">
        <v>36</v>
      </c>
      <c r="E52" s="220" t="s">
        <v>345</v>
      </c>
      <c r="F52" s="220">
        <v>360</v>
      </c>
      <c r="G52" s="220" t="s">
        <v>357</v>
      </c>
      <c r="H52" s="220" t="s">
        <v>347</v>
      </c>
      <c r="I52" s="221" t="s">
        <v>481</v>
      </c>
      <c r="J52" s="221" t="s">
        <v>481</v>
      </c>
      <c r="K52" s="220" t="s">
        <v>359</v>
      </c>
      <c r="L52" s="220" t="s">
        <v>360</v>
      </c>
      <c r="M52" s="220" t="s">
        <v>444</v>
      </c>
      <c r="N52" s="220" t="s">
        <v>353</v>
      </c>
      <c r="O52" s="220" t="s">
        <v>465</v>
      </c>
      <c r="P52" s="220">
        <v>3485757</v>
      </c>
      <c r="Q52" s="220" t="s">
        <v>355</v>
      </c>
    </row>
    <row r="53" spans="1:17" s="59" customFormat="1" ht="13.5">
      <c r="A53" s="220">
        <v>77101802</v>
      </c>
      <c r="B53" s="220" t="s">
        <v>482</v>
      </c>
      <c r="C53" s="220" t="s">
        <v>26</v>
      </c>
      <c r="D53" s="220" t="s">
        <v>26</v>
      </c>
      <c r="E53" s="220" t="s">
        <v>345</v>
      </c>
      <c r="F53" s="220">
        <v>360</v>
      </c>
      <c r="G53" s="220" t="s">
        <v>357</v>
      </c>
      <c r="H53" s="220" t="s">
        <v>347</v>
      </c>
      <c r="I53" s="221" t="s">
        <v>483</v>
      </c>
      <c r="J53" s="221" t="s">
        <v>483</v>
      </c>
      <c r="K53" s="220" t="s">
        <v>359</v>
      </c>
      <c r="L53" s="220" t="s">
        <v>360</v>
      </c>
      <c r="M53" s="220" t="s">
        <v>444</v>
      </c>
      <c r="N53" s="220" t="s">
        <v>353</v>
      </c>
      <c r="O53" s="220" t="s">
        <v>465</v>
      </c>
      <c r="P53" s="220">
        <v>3485757</v>
      </c>
      <c r="Q53" s="220" t="s">
        <v>355</v>
      </c>
    </row>
    <row r="54" spans="1:17" s="59" customFormat="1" ht="13.5">
      <c r="A54" s="220">
        <v>80121604</v>
      </c>
      <c r="B54" s="220" t="s">
        <v>484</v>
      </c>
      <c r="C54" s="220" t="s">
        <v>31</v>
      </c>
      <c r="D54" s="220" t="s">
        <v>31</v>
      </c>
      <c r="E54" s="220" t="s">
        <v>345</v>
      </c>
      <c r="F54" s="220">
        <v>360</v>
      </c>
      <c r="G54" s="220" t="s">
        <v>357</v>
      </c>
      <c r="H54" s="220" t="s">
        <v>347</v>
      </c>
      <c r="I54" s="221" t="s">
        <v>485</v>
      </c>
      <c r="J54" s="221" t="s">
        <v>485</v>
      </c>
      <c r="K54" s="220" t="s">
        <v>359</v>
      </c>
      <c r="L54" s="220" t="s">
        <v>360</v>
      </c>
      <c r="M54" s="220" t="s">
        <v>444</v>
      </c>
      <c r="N54" s="220" t="s">
        <v>353</v>
      </c>
      <c r="O54" s="220" t="s">
        <v>465</v>
      </c>
      <c r="P54" s="220">
        <v>3485757</v>
      </c>
      <c r="Q54" s="220" t="s">
        <v>355</v>
      </c>
    </row>
    <row r="55" spans="1:17" s="59" customFormat="1" ht="13.5">
      <c r="A55" s="220">
        <v>80131802</v>
      </c>
      <c r="B55" s="220" t="s">
        <v>486</v>
      </c>
      <c r="C55" s="220" t="s">
        <v>33</v>
      </c>
      <c r="D55" s="220" t="s">
        <v>33</v>
      </c>
      <c r="E55" s="220" t="s">
        <v>345</v>
      </c>
      <c r="F55" s="220">
        <v>1095</v>
      </c>
      <c r="G55" s="220" t="s">
        <v>346</v>
      </c>
      <c r="H55" s="220" t="s">
        <v>347</v>
      </c>
      <c r="I55" s="221" t="s">
        <v>487</v>
      </c>
      <c r="J55" s="221" t="s">
        <v>488</v>
      </c>
      <c r="K55" s="220" t="s">
        <v>350</v>
      </c>
      <c r="L55" s="220" t="s">
        <v>489</v>
      </c>
      <c r="M55" s="220" t="s">
        <v>444</v>
      </c>
      <c r="N55" s="220" t="s">
        <v>353</v>
      </c>
      <c r="O55" s="220" t="s">
        <v>490</v>
      </c>
      <c r="P55" s="220">
        <v>3485757</v>
      </c>
      <c r="Q55" s="220" t="s">
        <v>355</v>
      </c>
    </row>
    <row r="56" spans="1:17" s="59" customFormat="1" ht="13.5">
      <c r="A56" s="220">
        <v>78181703</v>
      </c>
      <c r="B56" s="220" t="s">
        <v>491</v>
      </c>
      <c r="C56" s="220" t="s">
        <v>26</v>
      </c>
      <c r="D56" s="220" t="s">
        <v>26</v>
      </c>
      <c r="E56" s="220" t="s">
        <v>345</v>
      </c>
      <c r="F56" s="220">
        <v>365</v>
      </c>
      <c r="G56" s="220" t="s">
        <v>346</v>
      </c>
      <c r="H56" s="220" t="s">
        <v>347</v>
      </c>
      <c r="I56" s="221" t="s">
        <v>492</v>
      </c>
      <c r="J56" s="221" t="s">
        <v>492</v>
      </c>
      <c r="K56" s="220" t="s">
        <v>350</v>
      </c>
      <c r="L56" s="220" t="s">
        <v>489</v>
      </c>
      <c r="M56" s="220" t="s">
        <v>444</v>
      </c>
      <c r="N56" s="220" t="s">
        <v>353</v>
      </c>
      <c r="O56" s="220" t="s">
        <v>490</v>
      </c>
      <c r="P56" s="220">
        <v>3485757</v>
      </c>
      <c r="Q56" s="220" t="s">
        <v>355</v>
      </c>
    </row>
    <row r="57" spans="1:17" s="59" customFormat="1" ht="13.5">
      <c r="A57" s="220">
        <v>80131802</v>
      </c>
      <c r="B57" s="220" t="s">
        <v>493</v>
      </c>
      <c r="C57" s="220" t="s">
        <v>33</v>
      </c>
      <c r="D57" s="220" t="s">
        <v>33</v>
      </c>
      <c r="E57" s="220" t="s">
        <v>345</v>
      </c>
      <c r="F57" s="220">
        <v>1095</v>
      </c>
      <c r="G57" s="220" t="s">
        <v>357</v>
      </c>
      <c r="H57" s="220" t="s">
        <v>347</v>
      </c>
      <c r="I57" s="221" t="s">
        <v>494</v>
      </c>
      <c r="J57" s="221" t="s">
        <v>362</v>
      </c>
      <c r="K57" s="220" t="s">
        <v>350</v>
      </c>
      <c r="L57" s="220" t="s">
        <v>489</v>
      </c>
      <c r="M57" s="220" t="s">
        <v>444</v>
      </c>
      <c r="N57" s="220" t="s">
        <v>353</v>
      </c>
      <c r="O57" s="220" t="s">
        <v>490</v>
      </c>
      <c r="P57" s="220">
        <v>3485757</v>
      </c>
      <c r="Q57" s="220" t="s">
        <v>355</v>
      </c>
    </row>
    <row r="58" spans="1:17" s="59" customFormat="1" ht="13.5">
      <c r="A58" s="220">
        <v>15101506</v>
      </c>
      <c r="B58" s="220" t="s">
        <v>495</v>
      </c>
      <c r="C58" s="220" t="s">
        <v>26</v>
      </c>
      <c r="D58" s="220" t="s">
        <v>26</v>
      </c>
      <c r="E58" s="220" t="s">
        <v>345</v>
      </c>
      <c r="F58" s="220">
        <v>365</v>
      </c>
      <c r="G58" s="220" t="s">
        <v>357</v>
      </c>
      <c r="H58" s="220" t="s">
        <v>347</v>
      </c>
      <c r="I58" s="221" t="s">
        <v>496</v>
      </c>
      <c r="J58" s="221" t="s">
        <v>496</v>
      </c>
      <c r="K58" s="220" t="s">
        <v>359</v>
      </c>
      <c r="L58" s="220" t="s">
        <v>360</v>
      </c>
      <c r="M58" s="220" t="s">
        <v>444</v>
      </c>
      <c r="N58" s="220" t="s">
        <v>353</v>
      </c>
      <c r="O58" s="220" t="s">
        <v>497</v>
      </c>
      <c r="P58" s="220">
        <v>3485757</v>
      </c>
      <c r="Q58" s="220" t="s">
        <v>355</v>
      </c>
    </row>
    <row r="59" spans="1:17" s="59" customFormat="1" ht="13.5">
      <c r="A59" s="220">
        <v>55101506</v>
      </c>
      <c r="B59" s="220" t="s">
        <v>498</v>
      </c>
      <c r="C59" s="220" t="s">
        <v>31</v>
      </c>
      <c r="D59" s="220" t="s">
        <v>31</v>
      </c>
      <c r="E59" s="220" t="s">
        <v>345</v>
      </c>
      <c r="F59" s="220">
        <v>365</v>
      </c>
      <c r="G59" s="220" t="s">
        <v>357</v>
      </c>
      <c r="H59" s="220" t="s">
        <v>347</v>
      </c>
      <c r="I59" s="221" t="s">
        <v>499</v>
      </c>
      <c r="J59" s="221" t="s">
        <v>500</v>
      </c>
      <c r="K59" s="220" t="s">
        <v>350</v>
      </c>
      <c r="L59" s="220" t="s">
        <v>489</v>
      </c>
      <c r="M59" s="220" t="s">
        <v>444</v>
      </c>
      <c r="N59" s="220" t="s">
        <v>353</v>
      </c>
      <c r="O59" s="220" t="s">
        <v>497</v>
      </c>
      <c r="P59" s="220">
        <v>3485757</v>
      </c>
      <c r="Q59" s="220" t="s">
        <v>355</v>
      </c>
    </row>
    <row r="60" spans="1:17" s="59" customFormat="1" ht="13.5">
      <c r="A60" s="220">
        <v>73131505</v>
      </c>
      <c r="B60" s="220" t="s">
        <v>501</v>
      </c>
      <c r="C60" s="220" t="s">
        <v>34</v>
      </c>
      <c r="D60" s="220" t="s">
        <v>34</v>
      </c>
      <c r="E60" s="220" t="s">
        <v>345</v>
      </c>
      <c r="F60" s="220">
        <v>1095</v>
      </c>
      <c r="G60" s="220" t="s">
        <v>357</v>
      </c>
      <c r="H60" s="220" t="s">
        <v>347</v>
      </c>
      <c r="I60" s="221" t="s">
        <v>502</v>
      </c>
      <c r="J60" s="221" t="s">
        <v>503</v>
      </c>
      <c r="K60" s="220" t="s">
        <v>350</v>
      </c>
      <c r="L60" s="220" t="s">
        <v>489</v>
      </c>
      <c r="M60" s="220" t="s">
        <v>444</v>
      </c>
      <c r="N60" s="220" t="s">
        <v>353</v>
      </c>
      <c r="O60" s="220" t="s">
        <v>497</v>
      </c>
      <c r="P60" s="220">
        <v>3485757</v>
      </c>
      <c r="Q60" s="220" t="s">
        <v>355</v>
      </c>
    </row>
    <row r="61" spans="1:17" s="59" customFormat="1" ht="13.5">
      <c r="A61" s="220">
        <v>72154028</v>
      </c>
      <c r="B61" s="220" t="s">
        <v>504</v>
      </c>
      <c r="C61" s="220" t="s">
        <v>34</v>
      </c>
      <c r="D61" s="220" t="s">
        <v>34</v>
      </c>
      <c r="E61" s="220" t="s">
        <v>345</v>
      </c>
      <c r="F61" s="220">
        <v>730</v>
      </c>
      <c r="G61" s="220" t="s">
        <v>357</v>
      </c>
      <c r="H61" s="220" t="s">
        <v>347</v>
      </c>
      <c r="I61" s="221" t="s">
        <v>505</v>
      </c>
      <c r="J61" s="221" t="s">
        <v>506</v>
      </c>
      <c r="K61" s="220" t="s">
        <v>350</v>
      </c>
      <c r="L61" s="220" t="s">
        <v>489</v>
      </c>
      <c r="M61" s="220" t="s">
        <v>444</v>
      </c>
      <c r="N61" s="220" t="s">
        <v>353</v>
      </c>
      <c r="O61" s="220" t="s">
        <v>497</v>
      </c>
      <c r="P61" s="220">
        <v>3485757</v>
      </c>
      <c r="Q61" s="220" t="s">
        <v>355</v>
      </c>
    </row>
    <row r="62" spans="1:17" s="59" customFormat="1" ht="13.5">
      <c r="A62" s="220">
        <v>44101501</v>
      </c>
      <c r="B62" s="220" t="s">
        <v>507</v>
      </c>
      <c r="C62" s="220" t="s">
        <v>34</v>
      </c>
      <c r="D62" s="220" t="s">
        <v>34</v>
      </c>
      <c r="E62" s="220" t="s">
        <v>345</v>
      </c>
      <c r="F62" s="220">
        <v>365</v>
      </c>
      <c r="G62" s="220" t="s">
        <v>357</v>
      </c>
      <c r="H62" s="220" t="s">
        <v>347</v>
      </c>
      <c r="I62" s="221" t="s">
        <v>508</v>
      </c>
      <c r="J62" s="221" t="s">
        <v>509</v>
      </c>
      <c r="K62" s="220" t="s">
        <v>350</v>
      </c>
      <c r="L62" s="220" t="s">
        <v>489</v>
      </c>
      <c r="M62" s="220" t="s">
        <v>444</v>
      </c>
      <c r="N62" s="220" t="s">
        <v>353</v>
      </c>
      <c r="O62" s="220" t="s">
        <v>497</v>
      </c>
      <c r="P62" s="220">
        <v>3485757</v>
      </c>
      <c r="Q62" s="220" t="s">
        <v>355</v>
      </c>
    </row>
    <row r="63" spans="1:17" s="59" customFormat="1" ht="13.5">
      <c r="A63" s="220">
        <v>46191601</v>
      </c>
      <c r="B63" s="220" t="s">
        <v>510</v>
      </c>
      <c r="C63" s="220" t="s">
        <v>31</v>
      </c>
      <c r="D63" s="220" t="s">
        <v>31</v>
      </c>
      <c r="E63" s="220" t="s">
        <v>345</v>
      </c>
      <c r="F63" s="220">
        <v>365</v>
      </c>
      <c r="G63" s="220" t="s">
        <v>357</v>
      </c>
      <c r="H63" s="220" t="s">
        <v>347</v>
      </c>
      <c r="I63" s="221" t="s">
        <v>511</v>
      </c>
      <c r="J63" s="221" t="s">
        <v>512</v>
      </c>
      <c r="K63" s="220" t="s">
        <v>350</v>
      </c>
      <c r="L63" s="220" t="s">
        <v>489</v>
      </c>
      <c r="M63" s="220" t="s">
        <v>444</v>
      </c>
      <c r="N63" s="220" t="s">
        <v>353</v>
      </c>
      <c r="O63" s="220" t="s">
        <v>497</v>
      </c>
      <c r="P63" s="220">
        <v>3485757</v>
      </c>
      <c r="Q63" s="220" t="s">
        <v>355</v>
      </c>
    </row>
    <row r="64" spans="1:17" s="59" customFormat="1" ht="13.5">
      <c r="A64" s="220">
        <v>77101802</v>
      </c>
      <c r="B64" s="220" t="s">
        <v>513</v>
      </c>
      <c r="C64" s="220" t="s">
        <v>35</v>
      </c>
      <c r="D64" s="220" t="s">
        <v>35</v>
      </c>
      <c r="E64" s="220" t="s">
        <v>345</v>
      </c>
      <c r="F64" s="220">
        <v>365</v>
      </c>
      <c r="G64" s="220" t="s">
        <v>357</v>
      </c>
      <c r="H64" s="220" t="s">
        <v>347</v>
      </c>
      <c r="I64" s="221" t="s">
        <v>514</v>
      </c>
      <c r="J64" s="221" t="s">
        <v>514</v>
      </c>
      <c r="K64" s="220" t="s">
        <v>359</v>
      </c>
      <c r="L64" s="220" t="s">
        <v>360</v>
      </c>
      <c r="M64" s="220" t="s">
        <v>444</v>
      </c>
      <c r="N64" s="220" t="s">
        <v>353</v>
      </c>
      <c r="O64" s="220" t="s">
        <v>497</v>
      </c>
      <c r="P64" s="220">
        <v>3485757</v>
      </c>
      <c r="Q64" s="220" t="s">
        <v>355</v>
      </c>
    </row>
    <row r="65" spans="1:17" s="59" customFormat="1" ht="13.5">
      <c r="A65" s="220">
        <v>46171604</v>
      </c>
      <c r="B65" s="220" t="s">
        <v>515</v>
      </c>
      <c r="C65" s="220" t="s">
        <v>36</v>
      </c>
      <c r="D65" s="220" t="s">
        <v>36</v>
      </c>
      <c r="E65" s="220" t="s">
        <v>345</v>
      </c>
      <c r="F65" s="220">
        <v>365</v>
      </c>
      <c r="G65" s="220" t="s">
        <v>357</v>
      </c>
      <c r="H65" s="220" t="s">
        <v>347</v>
      </c>
      <c r="I65" s="221" t="s">
        <v>516</v>
      </c>
      <c r="J65" s="221" t="s">
        <v>517</v>
      </c>
      <c r="K65" s="220" t="s">
        <v>350</v>
      </c>
      <c r="L65" s="220" t="s">
        <v>489</v>
      </c>
      <c r="M65" s="220" t="s">
        <v>444</v>
      </c>
      <c r="N65" s="220" t="s">
        <v>353</v>
      </c>
      <c r="O65" s="220" t="s">
        <v>497</v>
      </c>
      <c r="P65" s="220">
        <v>3485757</v>
      </c>
      <c r="Q65" s="220" t="s">
        <v>355</v>
      </c>
    </row>
    <row r="66" spans="1:17" s="59" customFormat="1" ht="13.5">
      <c r="A66" s="220">
        <v>39121105</v>
      </c>
      <c r="B66" s="220" t="s">
        <v>518</v>
      </c>
      <c r="C66" s="220" t="s">
        <v>34</v>
      </c>
      <c r="D66" s="220" t="s">
        <v>34</v>
      </c>
      <c r="E66" s="220" t="s">
        <v>345</v>
      </c>
      <c r="F66" s="220">
        <v>365</v>
      </c>
      <c r="G66" s="220" t="s">
        <v>357</v>
      </c>
      <c r="H66" s="220" t="s">
        <v>347</v>
      </c>
      <c r="I66" s="221" t="s">
        <v>519</v>
      </c>
      <c r="J66" s="221" t="s">
        <v>520</v>
      </c>
      <c r="K66" s="220" t="s">
        <v>350</v>
      </c>
      <c r="L66" s="220" t="s">
        <v>489</v>
      </c>
      <c r="M66" s="220" t="s">
        <v>444</v>
      </c>
      <c r="N66" s="220" t="s">
        <v>353</v>
      </c>
      <c r="O66" s="220" t="s">
        <v>497</v>
      </c>
      <c r="P66" s="220">
        <v>3485757</v>
      </c>
      <c r="Q66" s="220" t="s">
        <v>355</v>
      </c>
    </row>
    <row r="67" spans="1:17" s="59" customFormat="1" ht="13.5">
      <c r="A67" s="220">
        <v>95122401</v>
      </c>
      <c r="B67" s="220" t="s">
        <v>521</v>
      </c>
      <c r="C67" s="220" t="s">
        <v>34</v>
      </c>
      <c r="D67" s="220" t="s">
        <v>34</v>
      </c>
      <c r="E67" s="220" t="s">
        <v>345</v>
      </c>
      <c r="F67" s="220">
        <v>365</v>
      </c>
      <c r="G67" s="220" t="s">
        <v>357</v>
      </c>
      <c r="H67" s="220" t="s">
        <v>347</v>
      </c>
      <c r="I67" s="221" t="s">
        <v>522</v>
      </c>
      <c r="J67" s="221" t="s">
        <v>523</v>
      </c>
      <c r="K67" s="220" t="s">
        <v>350</v>
      </c>
      <c r="L67" s="220" t="s">
        <v>489</v>
      </c>
      <c r="M67" s="220" t="s">
        <v>444</v>
      </c>
      <c r="N67" s="220" t="s">
        <v>353</v>
      </c>
      <c r="O67" s="220" t="s">
        <v>497</v>
      </c>
      <c r="P67" s="220">
        <v>3485757</v>
      </c>
      <c r="Q67" s="220" t="s">
        <v>355</v>
      </c>
    </row>
    <row r="68" spans="1:17" s="59" customFormat="1" ht="13.5">
      <c r="A68" s="220">
        <v>48101505</v>
      </c>
      <c r="B68" s="220" t="s">
        <v>524</v>
      </c>
      <c r="C68" s="220" t="s">
        <v>34</v>
      </c>
      <c r="D68" s="220" t="s">
        <v>34</v>
      </c>
      <c r="E68" s="220" t="s">
        <v>345</v>
      </c>
      <c r="F68" s="220">
        <v>365</v>
      </c>
      <c r="G68" s="220" t="s">
        <v>357</v>
      </c>
      <c r="H68" s="220" t="s">
        <v>347</v>
      </c>
      <c r="I68" s="221" t="s">
        <v>525</v>
      </c>
      <c r="J68" s="221" t="s">
        <v>525</v>
      </c>
      <c r="K68" s="220" t="s">
        <v>359</v>
      </c>
      <c r="L68" s="220" t="s">
        <v>360</v>
      </c>
      <c r="M68" s="220" t="s">
        <v>444</v>
      </c>
      <c r="N68" s="220" t="s">
        <v>353</v>
      </c>
      <c r="O68" s="220" t="s">
        <v>497</v>
      </c>
      <c r="P68" s="220">
        <v>3485757</v>
      </c>
      <c r="Q68" s="220" t="s">
        <v>355</v>
      </c>
    </row>
    <row r="69" spans="1:17" s="59" customFormat="1" ht="13.5">
      <c r="A69" s="220">
        <v>55121621</v>
      </c>
      <c r="B69" s="220" t="s">
        <v>526</v>
      </c>
      <c r="C69" s="220" t="s">
        <v>34</v>
      </c>
      <c r="D69" s="220" t="s">
        <v>34</v>
      </c>
      <c r="E69" s="220" t="s">
        <v>345</v>
      </c>
      <c r="F69" s="220">
        <v>365</v>
      </c>
      <c r="G69" s="220" t="s">
        <v>357</v>
      </c>
      <c r="H69" s="220" t="s">
        <v>347</v>
      </c>
      <c r="I69" s="221" t="s">
        <v>527</v>
      </c>
      <c r="J69" s="221" t="s">
        <v>528</v>
      </c>
      <c r="K69" s="220" t="s">
        <v>350</v>
      </c>
      <c r="L69" s="220" t="s">
        <v>489</v>
      </c>
      <c r="M69" s="220" t="s">
        <v>444</v>
      </c>
      <c r="N69" s="220" t="s">
        <v>353</v>
      </c>
      <c r="O69" s="220" t="s">
        <v>497</v>
      </c>
      <c r="P69" s="220">
        <v>3485757</v>
      </c>
      <c r="Q69" s="220" t="s">
        <v>355</v>
      </c>
    </row>
    <row r="70" spans="1:17" s="59" customFormat="1" ht="13.5">
      <c r="A70" s="220">
        <v>72101511</v>
      </c>
      <c r="B70" s="220" t="s">
        <v>529</v>
      </c>
      <c r="C70" s="220" t="s">
        <v>32</v>
      </c>
      <c r="D70" s="220" t="s">
        <v>32</v>
      </c>
      <c r="E70" s="220" t="s">
        <v>345</v>
      </c>
      <c r="F70" s="220">
        <v>365</v>
      </c>
      <c r="G70" s="220" t="s">
        <v>357</v>
      </c>
      <c r="H70" s="220" t="s">
        <v>347</v>
      </c>
      <c r="I70" s="221" t="s">
        <v>530</v>
      </c>
      <c r="J70" s="221" t="s">
        <v>531</v>
      </c>
      <c r="K70" s="220" t="s">
        <v>350</v>
      </c>
      <c r="L70" s="220" t="s">
        <v>489</v>
      </c>
      <c r="M70" s="220" t="s">
        <v>444</v>
      </c>
      <c r="N70" s="220" t="s">
        <v>353</v>
      </c>
      <c r="O70" s="220" t="s">
        <v>497</v>
      </c>
      <c r="P70" s="220">
        <v>3485757</v>
      </c>
      <c r="Q70" s="220" t="s">
        <v>355</v>
      </c>
    </row>
    <row r="71" spans="1:17" s="59" customFormat="1" ht="13.5">
      <c r="A71" s="220">
        <v>84131501</v>
      </c>
      <c r="B71" s="220" t="s">
        <v>532</v>
      </c>
      <c r="C71" s="220" t="s">
        <v>31</v>
      </c>
      <c r="D71" s="220" t="s">
        <v>31</v>
      </c>
      <c r="E71" s="220" t="s">
        <v>345</v>
      </c>
      <c r="F71" s="220">
        <v>365</v>
      </c>
      <c r="G71" s="220" t="s">
        <v>357</v>
      </c>
      <c r="H71" s="220" t="s">
        <v>347</v>
      </c>
      <c r="I71" s="221" t="s">
        <v>533</v>
      </c>
      <c r="J71" s="221" t="s">
        <v>533</v>
      </c>
      <c r="K71" s="220" t="s">
        <v>359</v>
      </c>
      <c r="L71" s="220" t="s">
        <v>360</v>
      </c>
      <c r="M71" s="220" t="s">
        <v>444</v>
      </c>
      <c r="N71" s="220" t="s">
        <v>353</v>
      </c>
      <c r="O71" s="220" t="s">
        <v>497</v>
      </c>
      <c r="P71" s="220">
        <v>3485757</v>
      </c>
      <c r="Q71" s="220" t="s">
        <v>355</v>
      </c>
    </row>
    <row r="72" spans="1:17" s="59" customFormat="1" ht="13.5">
      <c r="A72" s="220">
        <v>84131501</v>
      </c>
      <c r="B72" s="220" t="s">
        <v>534</v>
      </c>
      <c r="C72" s="220" t="s">
        <v>31</v>
      </c>
      <c r="D72" s="220" t="s">
        <v>31</v>
      </c>
      <c r="E72" s="220" t="s">
        <v>345</v>
      </c>
      <c r="F72" s="220">
        <v>365</v>
      </c>
      <c r="G72" s="220" t="s">
        <v>357</v>
      </c>
      <c r="H72" s="220" t="s">
        <v>347</v>
      </c>
      <c r="I72" s="221" t="s">
        <v>535</v>
      </c>
      <c r="J72" s="221" t="s">
        <v>536</v>
      </c>
      <c r="K72" s="220" t="s">
        <v>350</v>
      </c>
      <c r="L72" s="220" t="s">
        <v>489</v>
      </c>
      <c r="M72" s="220" t="s">
        <v>444</v>
      </c>
      <c r="N72" s="220" t="s">
        <v>353</v>
      </c>
      <c r="O72" s="220" t="s">
        <v>497</v>
      </c>
      <c r="P72" s="220">
        <v>3485757</v>
      </c>
      <c r="Q72" s="220" t="s">
        <v>355</v>
      </c>
    </row>
    <row r="73" spans="1:17" s="59" customFormat="1" ht="13.5">
      <c r="A73" s="220">
        <v>72103300</v>
      </c>
      <c r="B73" s="220" t="s">
        <v>537</v>
      </c>
      <c r="C73" s="220" t="s">
        <v>34</v>
      </c>
      <c r="D73" s="220" t="s">
        <v>34</v>
      </c>
      <c r="E73" s="220" t="s">
        <v>345</v>
      </c>
      <c r="F73" s="220">
        <v>365</v>
      </c>
      <c r="G73" s="220" t="s">
        <v>357</v>
      </c>
      <c r="H73" s="220" t="s">
        <v>347</v>
      </c>
      <c r="I73" s="221" t="s">
        <v>538</v>
      </c>
      <c r="J73" s="221" t="s">
        <v>538</v>
      </c>
      <c r="K73" s="220" t="s">
        <v>359</v>
      </c>
      <c r="L73" s="220" t="s">
        <v>360</v>
      </c>
      <c r="M73" s="220" t="s">
        <v>444</v>
      </c>
      <c r="N73" s="220" t="s">
        <v>353</v>
      </c>
      <c r="O73" s="220" t="s">
        <v>497</v>
      </c>
      <c r="P73" s="220">
        <v>3485757</v>
      </c>
      <c r="Q73" s="220" t="s">
        <v>355</v>
      </c>
    </row>
    <row r="74" spans="1:17" s="59" customFormat="1" ht="13.5">
      <c r="A74" s="220">
        <v>72154043</v>
      </c>
      <c r="B74" s="220" t="s">
        <v>539</v>
      </c>
      <c r="C74" s="220" t="s">
        <v>34</v>
      </c>
      <c r="D74" s="220" t="s">
        <v>34</v>
      </c>
      <c r="E74" s="220" t="s">
        <v>345</v>
      </c>
      <c r="F74" s="220">
        <v>365</v>
      </c>
      <c r="G74" s="220" t="s">
        <v>357</v>
      </c>
      <c r="H74" s="220" t="s">
        <v>347</v>
      </c>
      <c r="I74" s="221" t="s">
        <v>540</v>
      </c>
      <c r="J74" s="221" t="s">
        <v>541</v>
      </c>
      <c r="K74" s="220" t="s">
        <v>350</v>
      </c>
      <c r="L74" s="220" t="s">
        <v>489</v>
      </c>
      <c r="M74" s="220" t="s">
        <v>444</v>
      </c>
      <c r="N74" s="220" t="s">
        <v>353</v>
      </c>
      <c r="O74" s="220" t="s">
        <v>497</v>
      </c>
      <c r="P74" s="220">
        <v>3485757</v>
      </c>
      <c r="Q74" s="220" t="s">
        <v>355</v>
      </c>
    </row>
    <row r="75" spans="1:17" s="59" customFormat="1" ht="13.5">
      <c r="A75" s="220">
        <v>55101506</v>
      </c>
      <c r="B75" s="220" t="s">
        <v>542</v>
      </c>
      <c r="C75" s="220" t="s">
        <v>34</v>
      </c>
      <c r="D75" s="220" t="s">
        <v>34</v>
      </c>
      <c r="E75" s="220" t="s">
        <v>345</v>
      </c>
      <c r="F75" s="220">
        <v>365</v>
      </c>
      <c r="G75" s="220" t="s">
        <v>357</v>
      </c>
      <c r="H75" s="220" t="s">
        <v>347</v>
      </c>
      <c r="I75" s="221" t="s">
        <v>543</v>
      </c>
      <c r="J75" s="221" t="s">
        <v>543</v>
      </c>
      <c r="K75" s="220" t="s">
        <v>359</v>
      </c>
      <c r="L75" s="220" t="s">
        <v>360</v>
      </c>
      <c r="M75" s="220" t="s">
        <v>444</v>
      </c>
      <c r="N75" s="220" t="s">
        <v>353</v>
      </c>
      <c r="O75" s="220" t="s">
        <v>497</v>
      </c>
      <c r="P75" s="220">
        <v>3485757</v>
      </c>
      <c r="Q75" s="220" t="s">
        <v>355</v>
      </c>
    </row>
    <row r="76" spans="1:17" s="59" customFormat="1" ht="13.5">
      <c r="A76" s="220">
        <v>72121100</v>
      </c>
      <c r="B76" s="220" t="s">
        <v>544</v>
      </c>
      <c r="C76" s="220" t="s">
        <v>27</v>
      </c>
      <c r="D76" s="220" t="s">
        <v>27</v>
      </c>
      <c r="E76" s="220" t="s">
        <v>345</v>
      </c>
      <c r="F76" s="220">
        <v>120</v>
      </c>
      <c r="G76" s="220" t="s">
        <v>371</v>
      </c>
      <c r="H76" s="220" t="s">
        <v>347</v>
      </c>
      <c r="I76" s="221" t="s">
        <v>545</v>
      </c>
      <c r="J76" s="221" t="s">
        <v>545</v>
      </c>
      <c r="K76" s="220" t="s">
        <v>359</v>
      </c>
      <c r="L76" s="220" t="s">
        <v>360</v>
      </c>
      <c r="M76" s="220" t="s">
        <v>444</v>
      </c>
      <c r="N76" s="220" t="s">
        <v>353</v>
      </c>
      <c r="O76" s="220" t="s">
        <v>546</v>
      </c>
      <c r="P76" s="220">
        <v>3485757</v>
      </c>
      <c r="Q76" s="220" t="s">
        <v>355</v>
      </c>
    </row>
    <row r="77" spans="1:17" s="59" customFormat="1" ht="13.5">
      <c r="A77" s="220">
        <v>72121100</v>
      </c>
      <c r="B77" s="220" t="s">
        <v>547</v>
      </c>
      <c r="C77" s="220" t="s">
        <v>27</v>
      </c>
      <c r="D77" s="220" t="s">
        <v>27</v>
      </c>
      <c r="E77" s="220" t="s">
        <v>345</v>
      </c>
      <c r="F77" s="220">
        <v>180</v>
      </c>
      <c r="G77" s="220" t="s">
        <v>371</v>
      </c>
      <c r="H77" s="220" t="s">
        <v>347</v>
      </c>
      <c r="I77" s="221" t="s">
        <v>548</v>
      </c>
      <c r="J77" s="221" t="s">
        <v>548</v>
      </c>
      <c r="K77" s="220" t="s">
        <v>359</v>
      </c>
      <c r="L77" s="220" t="s">
        <v>360</v>
      </c>
      <c r="M77" s="220" t="s">
        <v>444</v>
      </c>
      <c r="N77" s="220" t="s">
        <v>353</v>
      </c>
      <c r="O77" s="220" t="s">
        <v>546</v>
      </c>
      <c r="P77" s="220">
        <v>3485757</v>
      </c>
      <c r="Q77" s="220" t="s">
        <v>355</v>
      </c>
    </row>
    <row r="78" spans="1:17" s="59" customFormat="1" ht="13.5">
      <c r="A78" s="220">
        <v>72121100</v>
      </c>
      <c r="B78" s="220" t="s">
        <v>549</v>
      </c>
      <c r="C78" s="220" t="s">
        <v>31</v>
      </c>
      <c r="D78" s="220" t="s">
        <v>31</v>
      </c>
      <c r="E78" s="220" t="s">
        <v>345</v>
      </c>
      <c r="F78" s="220">
        <v>180</v>
      </c>
      <c r="G78" s="220" t="s">
        <v>346</v>
      </c>
      <c r="H78" s="220" t="s">
        <v>347</v>
      </c>
      <c r="I78" s="221" t="s">
        <v>550</v>
      </c>
      <c r="J78" s="221" t="s">
        <v>550</v>
      </c>
      <c r="K78" s="220" t="s">
        <v>359</v>
      </c>
      <c r="L78" s="220" t="s">
        <v>360</v>
      </c>
      <c r="M78" s="220" t="s">
        <v>444</v>
      </c>
      <c r="N78" s="220" t="s">
        <v>353</v>
      </c>
      <c r="O78" s="220" t="s">
        <v>546</v>
      </c>
      <c r="P78" s="220">
        <v>3485757</v>
      </c>
      <c r="Q78" s="220" t="s">
        <v>355</v>
      </c>
    </row>
    <row r="79" spans="1:17" s="59" customFormat="1" ht="13.5">
      <c r="A79" s="220">
        <v>44102900</v>
      </c>
      <c r="B79" s="220" t="s">
        <v>551</v>
      </c>
      <c r="C79" s="220" t="s">
        <v>31</v>
      </c>
      <c r="D79" s="220" t="s">
        <v>31</v>
      </c>
      <c r="E79" s="220" t="s">
        <v>345</v>
      </c>
      <c r="F79" s="220">
        <v>30</v>
      </c>
      <c r="G79" s="220" t="s">
        <v>346</v>
      </c>
      <c r="H79" s="220" t="s">
        <v>347</v>
      </c>
      <c r="I79" s="221" t="s">
        <v>552</v>
      </c>
      <c r="J79" s="221" t="s">
        <v>552</v>
      </c>
      <c r="K79" s="220" t="s">
        <v>359</v>
      </c>
      <c r="L79" s="220" t="s">
        <v>360</v>
      </c>
      <c r="M79" s="220" t="s">
        <v>444</v>
      </c>
      <c r="N79" s="220" t="s">
        <v>353</v>
      </c>
      <c r="O79" s="220" t="s">
        <v>553</v>
      </c>
      <c r="P79" s="220">
        <v>3485757</v>
      </c>
      <c r="Q79" s="220" t="s">
        <v>355</v>
      </c>
    </row>
    <row r="80" spans="1:17" s="59" customFormat="1" ht="13.5">
      <c r="A80" s="220">
        <v>44102900</v>
      </c>
      <c r="B80" s="220" t="s">
        <v>554</v>
      </c>
      <c r="C80" s="220" t="s">
        <v>31</v>
      </c>
      <c r="D80" s="220" t="s">
        <v>31</v>
      </c>
      <c r="E80" s="220" t="s">
        <v>345</v>
      </c>
      <c r="F80" s="220">
        <v>30</v>
      </c>
      <c r="G80" s="220" t="s">
        <v>346</v>
      </c>
      <c r="H80" s="220" t="s">
        <v>347</v>
      </c>
      <c r="I80" s="221" t="s">
        <v>555</v>
      </c>
      <c r="J80" s="221" t="s">
        <v>555</v>
      </c>
      <c r="K80" s="220" t="s">
        <v>359</v>
      </c>
      <c r="L80" s="220" t="s">
        <v>360</v>
      </c>
      <c r="M80" s="220" t="s">
        <v>444</v>
      </c>
      <c r="N80" s="220" t="s">
        <v>353</v>
      </c>
      <c r="O80" s="220" t="s">
        <v>553</v>
      </c>
      <c r="P80" s="220">
        <v>3485757</v>
      </c>
      <c r="Q80" s="220" t="s">
        <v>355</v>
      </c>
    </row>
    <row r="81" spans="1:17" s="59" customFormat="1" ht="13.5">
      <c r="A81" s="220">
        <v>55101504</v>
      </c>
      <c r="B81" s="220" t="s">
        <v>556</v>
      </c>
      <c r="C81" s="220" t="s">
        <v>32</v>
      </c>
      <c r="D81" s="220" t="s">
        <v>32</v>
      </c>
      <c r="E81" s="220" t="s">
        <v>345</v>
      </c>
      <c r="F81" s="220">
        <v>365</v>
      </c>
      <c r="G81" s="220" t="s">
        <v>357</v>
      </c>
      <c r="H81" s="220" t="s">
        <v>347</v>
      </c>
      <c r="I81" s="221" t="s">
        <v>557</v>
      </c>
      <c r="J81" s="221" t="s">
        <v>558</v>
      </c>
      <c r="K81" s="220" t="s">
        <v>350</v>
      </c>
      <c r="L81" s="220" t="s">
        <v>351</v>
      </c>
      <c r="M81" s="220" t="s">
        <v>444</v>
      </c>
      <c r="N81" s="220" t="s">
        <v>353</v>
      </c>
      <c r="O81" s="220" t="s">
        <v>559</v>
      </c>
      <c r="P81" s="220">
        <v>3485757</v>
      </c>
      <c r="Q81" s="220" t="s">
        <v>355</v>
      </c>
    </row>
    <row r="82" spans="1:17" s="59" customFormat="1" ht="13.5">
      <c r="A82" s="220">
        <v>31161500</v>
      </c>
      <c r="B82" s="220" t="s">
        <v>560</v>
      </c>
      <c r="C82" s="220" t="s">
        <v>34</v>
      </c>
      <c r="D82" s="220" t="s">
        <v>34</v>
      </c>
      <c r="E82" s="220" t="s">
        <v>345</v>
      </c>
      <c r="F82" s="220">
        <v>365</v>
      </c>
      <c r="G82" s="220" t="s">
        <v>346</v>
      </c>
      <c r="H82" s="220" t="s">
        <v>347</v>
      </c>
      <c r="I82" s="221" t="s">
        <v>561</v>
      </c>
      <c r="J82" s="221" t="s">
        <v>562</v>
      </c>
      <c r="K82" s="220" t="s">
        <v>350</v>
      </c>
      <c r="L82" s="220" t="s">
        <v>489</v>
      </c>
      <c r="M82" s="220" t="s">
        <v>444</v>
      </c>
      <c r="N82" s="220" t="s">
        <v>353</v>
      </c>
      <c r="O82" s="220" t="s">
        <v>559</v>
      </c>
      <c r="P82" s="220">
        <v>3485757</v>
      </c>
      <c r="Q82" s="220" t="s">
        <v>355</v>
      </c>
    </row>
    <row r="83" spans="1:17" s="59" customFormat="1" ht="13.5">
      <c r="A83" s="220">
        <v>47131800</v>
      </c>
      <c r="B83" s="220" t="s">
        <v>563</v>
      </c>
      <c r="C83" s="220" t="s">
        <v>27</v>
      </c>
      <c r="D83" s="220" t="s">
        <v>27</v>
      </c>
      <c r="E83" s="220" t="s">
        <v>345</v>
      </c>
      <c r="F83" s="220">
        <v>730</v>
      </c>
      <c r="G83" s="220" t="s">
        <v>371</v>
      </c>
      <c r="H83" s="220" t="s">
        <v>347</v>
      </c>
      <c r="I83" s="221" t="s">
        <v>564</v>
      </c>
      <c r="J83" s="221" t="s">
        <v>565</v>
      </c>
      <c r="K83" s="220" t="s">
        <v>350</v>
      </c>
      <c r="L83" s="220" t="s">
        <v>351</v>
      </c>
      <c r="M83" s="220" t="s">
        <v>444</v>
      </c>
      <c r="N83" s="220" t="s">
        <v>353</v>
      </c>
      <c r="O83" s="220" t="s">
        <v>559</v>
      </c>
      <c r="P83" s="220">
        <v>3485757</v>
      </c>
      <c r="Q83" s="220" t="s">
        <v>355</v>
      </c>
    </row>
    <row r="84" spans="1:17" s="59" customFormat="1" ht="13.5">
      <c r="A84" s="220">
        <v>92121504</v>
      </c>
      <c r="B84" s="220" t="s">
        <v>566</v>
      </c>
      <c r="C84" s="220" t="s">
        <v>26</v>
      </c>
      <c r="D84" s="220" t="s">
        <v>26</v>
      </c>
      <c r="E84" s="220" t="s">
        <v>345</v>
      </c>
      <c r="F84" s="220">
        <v>730</v>
      </c>
      <c r="G84" s="220" t="s">
        <v>371</v>
      </c>
      <c r="H84" s="220" t="s">
        <v>347</v>
      </c>
      <c r="I84" s="221" t="s">
        <v>567</v>
      </c>
      <c r="J84" s="221" t="s">
        <v>568</v>
      </c>
      <c r="K84" s="220" t="s">
        <v>350</v>
      </c>
      <c r="L84" s="220" t="s">
        <v>351</v>
      </c>
      <c r="M84" s="220" t="s">
        <v>444</v>
      </c>
      <c r="N84" s="220" t="s">
        <v>353</v>
      </c>
      <c r="O84" s="220" t="s">
        <v>559</v>
      </c>
      <c r="P84" s="220">
        <v>3485757</v>
      </c>
      <c r="Q84" s="220" t="s">
        <v>355</v>
      </c>
    </row>
    <row r="85" spans="1:17" s="59" customFormat="1" ht="13.5">
      <c r="A85" s="220">
        <v>78131804</v>
      </c>
      <c r="B85" s="220" t="s">
        <v>569</v>
      </c>
      <c r="C85" s="220" t="s">
        <v>27</v>
      </c>
      <c r="D85" s="220" t="s">
        <v>27</v>
      </c>
      <c r="E85" s="220" t="s">
        <v>345</v>
      </c>
      <c r="F85" s="220">
        <v>730</v>
      </c>
      <c r="G85" s="220" t="s">
        <v>371</v>
      </c>
      <c r="H85" s="220" t="s">
        <v>347</v>
      </c>
      <c r="I85" s="221" t="s">
        <v>570</v>
      </c>
      <c r="J85" s="221" t="s">
        <v>533</v>
      </c>
      <c r="K85" s="220" t="s">
        <v>350</v>
      </c>
      <c r="L85" s="220" t="s">
        <v>351</v>
      </c>
      <c r="M85" s="220" t="s">
        <v>444</v>
      </c>
      <c r="N85" s="220" t="s">
        <v>353</v>
      </c>
      <c r="O85" s="220" t="s">
        <v>571</v>
      </c>
      <c r="P85" s="220">
        <v>3485757</v>
      </c>
      <c r="Q85" s="220" t="s">
        <v>355</v>
      </c>
    </row>
    <row r="86" spans="1:17" s="59" customFormat="1" ht="13.5">
      <c r="A86" s="220">
        <v>70111501</v>
      </c>
      <c r="B86" s="220" t="s">
        <v>572</v>
      </c>
      <c r="C86" s="220" t="s">
        <v>31</v>
      </c>
      <c r="D86" s="220" t="s">
        <v>31</v>
      </c>
      <c r="E86" s="220" t="s">
        <v>345</v>
      </c>
      <c r="F86" s="220">
        <v>210</v>
      </c>
      <c r="G86" s="220" t="s">
        <v>357</v>
      </c>
      <c r="H86" s="220" t="s">
        <v>347</v>
      </c>
      <c r="I86" s="221" t="s">
        <v>573</v>
      </c>
      <c r="J86" s="221" t="s">
        <v>533</v>
      </c>
      <c r="K86" s="220" t="s">
        <v>359</v>
      </c>
      <c r="L86" s="220" t="s">
        <v>360</v>
      </c>
      <c r="M86" s="220" t="s">
        <v>444</v>
      </c>
      <c r="N86" s="220" t="s">
        <v>353</v>
      </c>
      <c r="O86" s="220" t="s">
        <v>553</v>
      </c>
      <c r="P86" s="220">
        <v>3485757</v>
      </c>
      <c r="Q86" s="220" t="s">
        <v>355</v>
      </c>
    </row>
    <row r="87" spans="1:17" s="59" customFormat="1" ht="13.5">
      <c r="A87" s="220">
        <v>81112306</v>
      </c>
      <c r="B87" s="220" t="s">
        <v>574</v>
      </c>
      <c r="C87" s="220" t="s">
        <v>26</v>
      </c>
      <c r="D87" s="220" t="s">
        <v>26</v>
      </c>
      <c r="E87" s="220" t="s">
        <v>345</v>
      </c>
      <c r="F87" s="220">
        <v>365</v>
      </c>
      <c r="G87" s="220" t="s">
        <v>357</v>
      </c>
      <c r="H87" s="220" t="s">
        <v>347</v>
      </c>
      <c r="I87" s="221" t="s">
        <v>575</v>
      </c>
      <c r="J87" s="221" t="s">
        <v>575</v>
      </c>
      <c r="K87" s="220" t="s">
        <v>359</v>
      </c>
      <c r="L87" s="220" t="s">
        <v>360</v>
      </c>
      <c r="M87" s="220" t="s">
        <v>444</v>
      </c>
      <c r="N87" s="220" t="s">
        <v>353</v>
      </c>
      <c r="O87" s="220" t="s">
        <v>576</v>
      </c>
      <c r="P87" s="220">
        <v>3485757</v>
      </c>
      <c r="Q87" s="220" t="s">
        <v>355</v>
      </c>
    </row>
    <row r="88" spans="1:17" s="59" customFormat="1" ht="13.5">
      <c r="A88" s="220">
        <v>94101600</v>
      </c>
      <c r="B88" s="220" t="s">
        <v>577</v>
      </c>
      <c r="C88" s="220" t="s">
        <v>32</v>
      </c>
      <c r="D88" s="220" t="s">
        <v>32</v>
      </c>
      <c r="E88" s="220" t="s">
        <v>345</v>
      </c>
      <c r="F88" s="220">
        <v>365</v>
      </c>
      <c r="G88" s="220" t="s">
        <v>357</v>
      </c>
      <c r="H88" s="220" t="s">
        <v>347</v>
      </c>
      <c r="I88" s="221" t="s">
        <v>578</v>
      </c>
      <c r="J88" s="221" t="s">
        <v>578</v>
      </c>
      <c r="K88" s="220" t="s">
        <v>359</v>
      </c>
      <c r="L88" s="220" t="s">
        <v>360</v>
      </c>
      <c r="M88" s="220" t="s">
        <v>579</v>
      </c>
      <c r="N88" s="220" t="s">
        <v>353</v>
      </c>
      <c r="O88" s="220" t="s">
        <v>580</v>
      </c>
      <c r="P88" s="220">
        <v>3485757</v>
      </c>
      <c r="Q88" s="220" t="s">
        <v>355</v>
      </c>
    </row>
    <row r="89" spans="1:17" s="59" customFormat="1" ht="13.5">
      <c r="A89" s="220">
        <v>80121604</v>
      </c>
      <c r="B89" s="220" t="s">
        <v>581</v>
      </c>
      <c r="C89" s="220" t="s">
        <v>26</v>
      </c>
      <c r="D89" s="220" t="s">
        <v>26</v>
      </c>
      <c r="E89" s="220" t="s">
        <v>345</v>
      </c>
      <c r="F89" s="220">
        <v>365</v>
      </c>
      <c r="G89" s="220" t="s">
        <v>357</v>
      </c>
      <c r="H89" s="220" t="s">
        <v>347</v>
      </c>
      <c r="I89" s="221" t="s">
        <v>582</v>
      </c>
      <c r="J89" s="221" t="s">
        <v>583</v>
      </c>
      <c r="K89" s="220" t="s">
        <v>359</v>
      </c>
      <c r="L89" s="220" t="s">
        <v>360</v>
      </c>
      <c r="M89" s="220" t="s">
        <v>579</v>
      </c>
      <c r="N89" s="220" t="s">
        <v>353</v>
      </c>
      <c r="O89" s="220" t="s">
        <v>580</v>
      </c>
      <c r="P89" s="220">
        <v>3485757</v>
      </c>
      <c r="Q89" s="220" t="s">
        <v>355</v>
      </c>
    </row>
    <row r="90" spans="1:17" s="59" customFormat="1" ht="13.5">
      <c r="A90" s="220">
        <v>80121600</v>
      </c>
      <c r="B90" s="220" t="s">
        <v>584</v>
      </c>
      <c r="C90" s="220" t="s">
        <v>26</v>
      </c>
      <c r="D90" s="220" t="s">
        <v>26</v>
      </c>
      <c r="E90" s="220" t="s">
        <v>345</v>
      </c>
      <c r="F90" s="220">
        <v>365</v>
      </c>
      <c r="G90" s="220" t="s">
        <v>357</v>
      </c>
      <c r="H90" s="220" t="s">
        <v>347</v>
      </c>
      <c r="I90" s="221" t="s">
        <v>585</v>
      </c>
      <c r="J90" s="221" t="s">
        <v>585</v>
      </c>
      <c r="K90" s="220" t="s">
        <v>359</v>
      </c>
      <c r="L90" s="220" t="s">
        <v>360</v>
      </c>
      <c r="M90" s="220" t="s">
        <v>579</v>
      </c>
      <c r="N90" s="220" t="s">
        <v>353</v>
      </c>
      <c r="O90" s="220" t="s">
        <v>580</v>
      </c>
      <c r="P90" s="220">
        <v>3485757</v>
      </c>
      <c r="Q90" s="220" t="s">
        <v>355</v>
      </c>
    </row>
    <row r="91" spans="1:17" s="59" customFormat="1" ht="13.5">
      <c r="A91" s="220">
        <v>80101500</v>
      </c>
      <c r="B91" s="220" t="s">
        <v>586</v>
      </c>
      <c r="C91" s="220" t="s">
        <v>32</v>
      </c>
      <c r="D91" s="220" t="s">
        <v>32</v>
      </c>
      <c r="E91" s="220" t="s">
        <v>345</v>
      </c>
      <c r="F91" s="220">
        <v>365</v>
      </c>
      <c r="G91" s="220" t="s">
        <v>357</v>
      </c>
      <c r="H91" s="220" t="s">
        <v>347</v>
      </c>
      <c r="I91" s="221" t="s">
        <v>587</v>
      </c>
      <c r="J91" s="221" t="s">
        <v>587</v>
      </c>
      <c r="K91" s="220" t="s">
        <v>359</v>
      </c>
      <c r="L91" s="220" t="s">
        <v>360</v>
      </c>
      <c r="M91" s="220" t="s">
        <v>579</v>
      </c>
      <c r="N91" s="220" t="s">
        <v>353</v>
      </c>
      <c r="O91" s="220" t="s">
        <v>580</v>
      </c>
      <c r="P91" s="220">
        <v>3485757</v>
      </c>
      <c r="Q91" s="220" t="s">
        <v>355</v>
      </c>
    </row>
    <row r="92" spans="1:17" s="59" customFormat="1" ht="13.5">
      <c r="A92" s="220">
        <v>86101705</v>
      </c>
      <c r="B92" s="220" t="s">
        <v>588</v>
      </c>
      <c r="C92" s="220" t="s">
        <v>32</v>
      </c>
      <c r="D92" s="220" t="s">
        <v>32</v>
      </c>
      <c r="E92" s="220" t="s">
        <v>345</v>
      </c>
      <c r="F92" s="220">
        <v>30</v>
      </c>
      <c r="G92" s="220" t="s">
        <v>357</v>
      </c>
      <c r="H92" s="220" t="s">
        <v>347</v>
      </c>
      <c r="I92" s="221" t="s">
        <v>589</v>
      </c>
      <c r="J92" s="221" t="s">
        <v>589</v>
      </c>
      <c r="K92" s="220" t="s">
        <v>359</v>
      </c>
      <c r="L92" s="220" t="s">
        <v>360</v>
      </c>
      <c r="M92" s="220" t="s">
        <v>579</v>
      </c>
      <c r="N92" s="220" t="s">
        <v>353</v>
      </c>
      <c r="O92" s="220" t="s">
        <v>580</v>
      </c>
      <c r="P92" s="220">
        <v>3485757</v>
      </c>
      <c r="Q92" s="220" t="s">
        <v>355</v>
      </c>
    </row>
    <row r="93" spans="1:17" s="59" customFormat="1" ht="13.5">
      <c r="A93" s="220">
        <v>80121704</v>
      </c>
      <c r="B93" s="220" t="s">
        <v>590</v>
      </c>
      <c r="C93" s="220" t="s">
        <v>26</v>
      </c>
      <c r="D93" s="220" t="s">
        <v>26</v>
      </c>
      <c r="E93" s="220" t="s">
        <v>345</v>
      </c>
      <c r="F93" s="220">
        <v>170</v>
      </c>
      <c r="G93" s="220" t="s">
        <v>357</v>
      </c>
      <c r="H93" s="220" t="s">
        <v>347</v>
      </c>
      <c r="I93" s="221" t="s">
        <v>591</v>
      </c>
      <c r="J93" s="221" t="s">
        <v>591</v>
      </c>
      <c r="K93" s="220" t="s">
        <v>359</v>
      </c>
      <c r="L93" s="220" t="s">
        <v>360</v>
      </c>
      <c r="M93" s="220" t="s">
        <v>579</v>
      </c>
      <c r="N93" s="220" t="s">
        <v>353</v>
      </c>
      <c r="O93" s="220" t="s">
        <v>592</v>
      </c>
      <c r="P93" s="220">
        <v>3485757</v>
      </c>
      <c r="Q93" s="220" t="s">
        <v>355</v>
      </c>
    </row>
    <row r="94" spans="1:17" s="59" customFormat="1" ht="13.5">
      <c r="A94" s="220">
        <v>80101500</v>
      </c>
      <c r="B94" s="220" t="s">
        <v>593</v>
      </c>
      <c r="C94" s="220" t="s">
        <v>32</v>
      </c>
      <c r="D94" s="220" t="s">
        <v>32</v>
      </c>
      <c r="E94" s="220" t="s">
        <v>345</v>
      </c>
      <c r="F94" s="220">
        <v>330</v>
      </c>
      <c r="G94" s="220" t="s">
        <v>357</v>
      </c>
      <c r="H94" s="220" t="s">
        <v>347</v>
      </c>
      <c r="I94" s="221" t="s">
        <v>594</v>
      </c>
      <c r="J94" s="221" t="s">
        <v>594</v>
      </c>
      <c r="K94" s="220" t="s">
        <v>359</v>
      </c>
      <c r="L94" s="220" t="s">
        <v>360</v>
      </c>
      <c r="M94" s="220" t="s">
        <v>579</v>
      </c>
      <c r="N94" s="220" t="s">
        <v>353</v>
      </c>
      <c r="O94" s="220" t="s">
        <v>595</v>
      </c>
      <c r="P94" s="220">
        <v>3485757</v>
      </c>
      <c r="Q94" s="220" t="s">
        <v>355</v>
      </c>
    </row>
    <row r="95" spans="1:17" s="59" customFormat="1" ht="13.5">
      <c r="A95" s="220">
        <v>80121609</v>
      </c>
      <c r="B95" s="220" t="s">
        <v>596</v>
      </c>
      <c r="C95" s="220" t="s">
        <v>26</v>
      </c>
      <c r="D95" s="220" t="s">
        <v>26</v>
      </c>
      <c r="E95" s="220" t="s">
        <v>345</v>
      </c>
      <c r="F95" s="220">
        <v>360</v>
      </c>
      <c r="G95" s="220" t="s">
        <v>357</v>
      </c>
      <c r="H95" s="220" t="s">
        <v>347</v>
      </c>
      <c r="I95" s="221" t="s">
        <v>597</v>
      </c>
      <c r="J95" s="221" t="s">
        <v>597</v>
      </c>
      <c r="K95" s="220" t="s">
        <v>359</v>
      </c>
      <c r="L95" s="220" t="s">
        <v>360</v>
      </c>
      <c r="M95" s="220" t="s">
        <v>579</v>
      </c>
      <c r="N95" s="220" t="s">
        <v>353</v>
      </c>
      <c r="O95" s="220" t="s">
        <v>595</v>
      </c>
      <c r="P95" s="220">
        <v>3485757</v>
      </c>
      <c r="Q95" s="220" t="s">
        <v>355</v>
      </c>
    </row>
    <row r="96" spans="1:17" s="59" customFormat="1" ht="13.5">
      <c r="A96" s="220">
        <v>81111504</v>
      </c>
      <c r="B96" s="220" t="s">
        <v>598</v>
      </c>
      <c r="C96" s="220" t="s">
        <v>27</v>
      </c>
      <c r="D96" s="220" t="s">
        <v>27</v>
      </c>
      <c r="E96" s="220" t="s">
        <v>345</v>
      </c>
      <c r="F96" s="220">
        <v>545</v>
      </c>
      <c r="G96" s="220" t="s">
        <v>371</v>
      </c>
      <c r="H96" s="220" t="s">
        <v>347</v>
      </c>
      <c r="I96" s="221" t="s">
        <v>599</v>
      </c>
      <c r="J96" s="221" t="s">
        <v>600</v>
      </c>
      <c r="K96" s="220" t="s">
        <v>350</v>
      </c>
      <c r="L96" s="220" t="s">
        <v>351</v>
      </c>
      <c r="M96" s="220" t="s">
        <v>601</v>
      </c>
      <c r="N96" s="220" t="s">
        <v>353</v>
      </c>
      <c r="O96" s="220" t="s">
        <v>602</v>
      </c>
      <c r="P96" s="220">
        <v>3485757</v>
      </c>
      <c r="Q96" s="220" t="s">
        <v>355</v>
      </c>
    </row>
    <row r="97" spans="1:17" s="59" customFormat="1" ht="13.5">
      <c r="A97" s="220">
        <v>84111600</v>
      </c>
      <c r="B97" s="220" t="s">
        <v>603</v>
      </c>
      <c r="C97" s="220" t="s">
        <v>32</v>
      </c>
      <c r="D97" s="220" t="s">
        <v>32</v>
      </c>
      <c r="E97" s="220" t="s">
        <v>345</v>
      </c>
      <c r="F97" s="220">
        <v>30</v>
      </c>
      <c r="G97" s="220" t="s">
        <v>357</v>
      </c>
      <c r="H97" s="220" t="s">
        <v>347</v>
      </c>
      <c r="I97" s="221" t="s">
        <v>604</v>
      </c>
      <c r="J97" s="221" t="s">
        <v>604</v>
      </c>
      <c r="K97" s="220" t="s">
        <v>359</v>
      </c>
      <c r="L97" s="220" t="s">
        <v>360</v>
      </c>
      <c r="M97" s="220" t="s">
        <v>601</v>
      </c>
      <c r="N97" s="220" t="s">
        <v>353</v>
      </c>
      <c r="O97" s="220" t="s">
        <v>605</v>
      </c>
      <c r="P97" s="220">
        <v>3485757</v>
      </c>
      <c r="Q97" s="220" t="s">
        <v>355</v>
      </c>
    </row>
    <row r="98" spans="1:17" s="59" customFormat="1" ht="13.5">
      <c r="A98" s="220">
        <v>84111600</v>
      </c>
      <c r="B98" s="220" t="s">
        <v>606</v>
      </c>
      <c r="C98" s="220" t="s">
        <v>32</v>
      </c>
      <c r="D98" s="220" t="s">
        <v>32</v>
      </c>
      <c r="E98" s="220" t="s">
        <v>345</v>
      </c>
      <c r="F98" s="220">
        <v>30</v>
      </c>
      <c r="G98" s="220" t="s">
        <v>357</v>
      </c>
      <c r="H98" s="220" t="s">
        <v>347</v>
      </c>
      <c r="I98" s="221" t="s">
        <v>607</v>
      </c>
      <c r="J98" s="221" t="s">
        <v>607</v>
      </c>
      <c r="K98" s="220" t="s">
        <v>359</v>
      </c>
      <c r="L98" s="220" t="s">
        <v>360</v>
      </c>
      <c r="M98" s="220" t="s">
        <v>601</v>
      </c>
      <c r="N98" s="220" t="s">
        <v>353</v>
      </c>
      <c r="O98" s="220" t="s">
        <v>608</v>
      </c>
      <c r="P98" s="220">
        <v>3485757</v>
      </c>
      <c r="Q98" s="220" t="s">
        <v>355</v>
      </c>
    </row>
    <row r="99" spans="1:17" s="59" customFormat="1" ht="13.5">
      <c r="A99" s="220">
        <v>80101505</v>
      </c>
      <c r="B99" s="220" t="s">
        <v>609</v>
      </c>
      <c r="C99" s="220" t="s">
        <v>32</v>
      </c>
      <c r="D99" s="220" t="s">
        <v>32</v>
      </c>
      <c r="E99" s="220" t="s">
        <v>345</v>
      </c>
      <c r="F99" s="220">
        <v>180</v>
      </c>
      <c r="G99" s="220" t="s">
        <v>357</v>
      </c>
      <c r="H99" s="220" t="s">
        <v>347</v>
      </c>
      <c r="I99" s="221" t="s">
        <v>419</v>
      </c>
      <c r="J99" s="221" t="s">
        <v>419</v>
      </c>
      <c r="K99" s="220" t="s">
        <v>359</v>
      </c>
      <c r="L99" s="220" t="s">
        <v>360</v>
      </c>
      <c r="M99" s="220" t="s">
        <v>601</v>
      </c>
      <c r="N99" s="220" t="s">
        <v>353</v>
      </c>
      <c r="O99" s="220" t="s">
        <v>605</v>
      </c>
      <c r="P99" s="220">
        <v>3485757</v>
      </c>
      <c r="Q99" s="220" t="s">
        <v>355</v>
      </c>
    </row>
    <row r="100" spans="1:17" s="59" customFormat="1" ht="13.5">
      <c r="A100" s="220">
        <v>81161801</v>
      </c>
      <c r="B100" s="220" t="s">
        <v>610</v>
      </c>
      <c r="C100" s="220" t="s">
        <v>32</v>
      </c>
      <c r="D100" s="220" t="s">
        <v>32</v>
      </c>
      <c r="E100" s="220" t="s">
        <v>345</v>
      </c>
      <c r="F100" s="220">
        <v>630</v>
      </c>
      <c r="G100" s="220" t="s">
        <v>357</v>
      </c>
      <c r="H100" s="220" t="s">
        <v>347</v>
      </c>
      <c r="I100" s="221" t="s">
        <v>611</v>
      </c>
      <c r="J100" s="221" t="s">
        <v>611</v>
      </c>
      <c r="K100" s="220" t="s">
        <v>359</v>
      </c>
      <c r="L100" s="220" t="s">
        <v>360</v>
      </c>
      <c r="M100" s="220" t="s">
        <v>601</v>
      </c>
      <c r="N100" s="220" t="s">
        <v>353</v>
      </c>
      <c r="O100" s="220" t="s">
        <v>612</v>
      </c>
      <c r="P100" s="220">
        <v>3485757</v>
      </c>
      <c r="Q100" s="220" t="s">
        <v>355</v>
      </c>
    </row>
    <row r="101" spans="1:17" s="59" customFormat="1" ht="13.5">
      <c r="A101" s="220">
        <v>94101503</v>
      </c>
      <c r="B101" s="220" t="s">
        <v>613</v>
      </c>
      <c r="C101" s="220" t="s">
        <v>34</v>
      </c>
      <c r="D101" s="220" t="s">
        <v>34</v>
      </c>
      <c r="E101" s="220" t="s">
        <v>345</v>
      </c>
      <c r="F101" s="220">
        <v>360</v>
      </c>
      <c r="G101" s="220" t="s">
        <v>357</v>
      </c>
      <c r="H101" s="220" t="s">
        <v>347</v>
      </c>
      <c r="I101" s="221" t="s">
        <v>614</v>
      </c>
      <c r="J101" s="221" t="s">
        <v>614</v>
      </c>
      <c r="K101" s="220" t="s">
        <v>359</v>
      </c>
      <c r="L101" s="220" t="s">
        <v>360</v>
      </c>
      <c r="M101" s="220" t="s">
        <v>601</v>
      </c>
      <c r="N101" s="220" t="s">
        <v>353</v>
      </c>
      <c r="O101" s="220" t="s">
        <v>612</v>
      </c>
      <c r="P101" s="220">
        <v>3485757</v>
      </c>
      <c r="Q101" s="220" t="s">
        <v>355</v>
      </c>
    </row>
    <row r="102" spans="1:17" s="59" customFormat="1" ht="13.5">
      <c r="A102" s="220">
        <v>80111508</v>
      </c>
      <c r="B102" s="220" t="s">
        <v>615</v>
      </c>
      <c r="C102" s="220" t="s">
        <v>32</v>
      </c>
      <c r="D102" s="220" t="s">
        <v>32</v>
      </c>
      <c r="E102" s="220" t="s">
        <v>345</v>
      </c>
      <c r="F102" s="220">
        <v>180</v>
      </c>
      <c r="G102" s="220" t="s">
        <v>357</v>
      </c>
      <c r="H102" s="220" t="s">
        <v>347</v>
      </c>
      <c r="I102" s="221" t="s">
        <v>362</v>
      </c>
      <c r="J102" s="221" t="s">
        <v>362</v>
      </c>
      <c r="K102" s="220" t="s">
        <v>359</v>
      </c>
      <c r="L102" s="220" t="s">
        <v>360</v>
      </c>
      <c r="M102" s="220" t="s">
        <v>601</v>
      </c>
      <c r="N102" s="220" t="s">
        <v>353</v>
      </c>
      <c r="O102" s="220" t="s">
        <v>612</v>
      </c>
      <c r="P102" s="220">
        <v>3485757</v>
      </c>
      <c r="Q102" s="220" t="s">
        <v>355</v>
      </c>
    </row>
    <row r="103" spans="1:17" s="59" customFormat="1" ht="13.5">
      <c r="A103" s="220">
        <v>80101504</v>
      </c>
      <c r="B103" s="220" t="s">
        <v>616</v>
      </c>
      <c r="C103" s="220" t="s">
        <v>27</v>
      </c>
      <c r="D103" s="220" t="s">
        <v>27</v>
      </c>
      <c r="E103" s="220" t="s">
        <v>345</v>
      </c>
      <c r="F103" s="220">
        <v>120</v>
      </c>
      <c r="G103" s="220" t="s">
        <v>346</v>
      </c>
      <c r="H103" s="220" t="s">
        <v>347</v>
      </c>
      <c r="I103" s="221" t="s">
        <v>617</v>
      </c>
      <c r="J103" s="221" t="s">
        <v>617</v>
      </c>
      <c r="K103" s="220" t="s">
        <v>359</v>
      </c>
      <c r="L103" s="220" t="s">
        <v>360</v>
      </c>
      <c r="M103" s="220" t="s">
        <v>601</v>
      </c>
      <c r="N103" s="220" t="s">
        <v>353</v>
      </c>
      <c r="O103" s="220" t="s">
        <v>612</v>
      </c>
      <c r="P103" s="220">
        <v>3485757</v>
      </c>
      <c r="Q103" s="220" t="s">
        <v>355</v>
      </c>
    </row>
    <row r="104" spans="1:17" s="59" customFormat="1" ht="13.5">
      <c r="A104" s="220">
        <v>81112201</v>
      </c>
      <c r="B104" s="220" t="s">
        <v>618</v>
      </c>
      <c r="C104" s="220" t="s">
        <v>28</v>
      </c>
      <c r="D104" s="220" t="s">
        <v>28</v>
      </c>
      <c r="E104" s="220" t="s">
        <v>345</v>
      </c>
      <c r="F104" s="220">
        <v>180</v>
      </c>
      <c r="G104" s="220" t="s">
        <v>346</v>
      </c>
      <c r="H104" s="220" t="s">
        <v>347</v>
      </c>
      <c r="I104" s="221" t="s">
        <v>619</v>
      </c>
      <c r="J104" s="221" t="s">
        <v>619</v>
      </c>
      <c r="K104" s="220" t="s">
        <v>359</v>
      </c>
      <c r="L104" s="220" t="s">
        <v>360</v>
      </c>
      <c r="M104" s="220" t="s">
        <v>601</v>
      </c>
      <c r="N104" s="220" t="s">
        <v>353</v>
      </c>
      <c r="O104" s="220" t="s">
        <v>620</v>
      </c>
      <c r="P104" s="220">
        <v>3485757</v>
      </c>
      <c r="Q104" s="220" t="s">
        <v>355</v>
      </c>
    </row>
    <row r="105" spans="1:17" s="59" customFormat="1" ht="13.5">
      <c r="A105" s="220">
        <v>80111504</v>
      </c>
      <c r="B105" s="220" t="s">
        <v>621</v>
      </c>
      <c r="C105" s="220" t="s">
        <v>29</v>
      </c>
      <c r="D105" s="220" t="s">
        <v>29</v>
      </c>
      <c r="E105" s="220" t="s">
        <v>345</v>
      </c>
      <c r="F105" s="220">
        <v>240</v>
      </c>
      <c r="G105" s="220" t="s">
        <v>346</v>
      </c>
      <c r="H105" s="220" t="s">
        <v>347</v>
      </c>
      <c r="I105" s="221" t="s">
        <v>622</v>
      </c>
      <c r="J105" s="221" t="s">
        <v>622</v>
      </c>
      <c r="K105" s="220" t="s">
        <v>359</v>
      </c>
      <c r="L105" s="220" t="s">
        <v>360</v>
      </c>
      <c r="M105" s="220" t="s">
        <v>601</v>
      </c>
      <c r="N105" s="220" t="s">
        <v>353</v>
      </c>
      <c r="O105" s="220" t="s">
        <v>623</v>
      </c>
      <c r="P105" s="220">
        <v>3485757</v>
      </c>
      <c r="Q105" s="220" t="s">
        <v>355</v>
      </c>
    </row>
    <row r="106" spans="1:17" s="59" customFormat="1" ht="13.5">
      <c r="A106" s="220">
        <v>81112201</v>
      </c>
      <c r="B106" s="220" t="s">
        <v>624</v>
      </c>
      <c r="C106" s="220" t="s">
        <v>31</v>
      </c>
      <c r="D106" s="220" t="s">
        <v>31</v>
      </c>
      <c r="E106" s="220" t="s">
        <v>345</v>
      </c>
      <c r="F106" s="220">
        <v>120</v>
      </c>
      <c r="G106" s="220" t="s">
        <v>346</v>
      </c>
      <c r="H106" s="220" t="s">
        <v>347</v>
      </c>
      <c r="I106" s="221" t="s">
        <v>619</v>
      </c>
      <c r="J106" s="221" t="s">
        <v>619</v>
      </c>
      <c r="K106" s="220" t="s">
        <v>359</v>
      </c>
      <c r="L106" s="220" t="s">
        <v>360</v>
      </c>
      <c r="M106" s="220" t="s">
        <v>601</v>
      </c>
      <c r="N106" s="220" t="s">
        <v>353</v>
      </c>
      <c r="O106" s="220" t="s">
        <v>623</v>
      </c>
      <c r="P106" s="220">
        <v>3485757</v>
      </c>
      <c r="Q106" s="220" t="s">
        <v>355</v>
      </c>
    </row>
    <row r="107" spans="1:17" s="59" customFormat="1" ht="13.5">
      <c r="A107" s="220">
        <v>81112501</v>
      </c>
      <c r="B107" s="220" t="s">
        <v>625</v>
      </c>
      <c r="C107" s="220" t="s">
        <v>28</v>
      </c>
      <c r="D107" s="220" t="s">
        <v>28</v>
      </c>
      <c r="E107" s="220" t="s">
        <v>345</v>
      </c>
      <c r="F107" s="220">
        <v>340</v>
      </c>
      <c r="G107" s="220" t="s">
        <v>346</v>
      </c>
      <c r="H107" s="220" t="s">
        <v>347</v>
      </c>
      <c r="I107" s="221" t="s">
        <v>626</v>
      </c>
      <c r="J107" s="221" t="s">
        <v>626</v>
      </c>
      <c r="K107" s="220" t="s">
        <v>359</v>
      </c>
      <c r="L107" s="220" t="s">
        <v>360</v>
      </c>
      <c r="M107" s="220" t="s">
        <v>601</v>
      </c>
      <c r="N107" s="220" t="s">
        <v>353</v>
      </c>
      <c r="O107" s="220" t="s">
        <v>627</v>
      </c>
      <c r="P107" s="220">
        <v>3485757</v>
      </c>
      <c r="Q107" s="220" t="s">
        <v>355</v>
      </c>
    </row>
    <row r="108" spans="1:17" s="59" customFormat="1" ht="13.5">
      <c r="A108" s="220">
        <v>80101508</v>
      </c>
      <c r="B108" s="220" t="s">
        <v>628</v>
      </c>
      <c r="C108" s="220" t="s">
        <v>28</v>
      </c>
      <c r="D108" s="220" t="s">
        <v>28</v>
      </c>
      <c r="E108" s="220" t="s">
        <v>345</v>
      </c>
      <c r="F108" s="220">
        <v>240</v>
      </c>
      <c r="G108" s="220" t="s">
        <v>346</v>
      </c>
      <c r="H108" s="220" t="s">
        <v>347</v>
      </c>
      <c r="I108" s="221" t="s">
        <v>552</v>
      </c>
      <c r="J108" s="221" t="s">
        <v>552</v>
      </c>
      <c r="K108" s="220" t="s">
        <v>359</v>
      </c>
      <c r="L108" s="220" t="s">
        <v>360</v>
      </c>
      <c r="M108" s="220" t="s">
        <v>601</v>
      </c>
      <c r="N108" s="220" t="s">
        <v>353</v>
      </c>
      <c r="O108" s="220" t="s">
        <v>620</v>
      </c>
      <c r="P108" s="220">
        <v>3485757</v>
      </c>
      <c r="Q108" s="220" t="s">
        <v>355</v>
      </c>
    </row>
    <row r="109" spans="1:17" s="59" customFormat="1" ht="13.5">
      <c r="A109" s="220">
        <v>81161801</v>
      </c>
      <c r="B109" s="220" t="s">
        <v>629</v>
      </c>
      <c r="C109" s="220" t="s">
        <v>31</v>
      </c>
      <c r="D109" s="220" t="s">
        <v>31</v>
      </c>
      <c r="E109" s="220" t="s">
        <v>345</v>
      </c>
      <c r="F109" s="220">
        <v>180</v>
      </c>
      <c r="G109" s="220" t="s">
        <v>346</v>
      </c>
      <c r="H109" s="220" t="s">
        <v>347</v>
      </c>
      <c r="I109" s="221" t="s">
        <v>630</v>
      </c>
      <c r="J109" s="221" t="s">
        <v>630</v>
      </c>
      <c r="K109" s="220" t="s">
        <v>359</v>
      </c>
      <c r="L109" s="220" t="s">
        <v>360</v>
      </c>
      <c r="M109" s="220" t="s">
        <v>601</v>
      </c>
      <c r="N109" s="220" t="s">
        <v>353</v>
      </c>
      <c r="O109" s="220" t="s">
        <v>631</v>
      </c>
      <c r="P109" s="220">
        <v>3485757</v>
      </c>
      <c r="Q109" s="220" t="s">
        <v>355</v>
      </c>
    </row>
    <row r="110" spans="1:17" s="59" customFormat="1" ht="13.5">
      <c r="A110" s="220">
        <v>81161801</v>
      </c>
      <c r="B110" s="220" t="s">
        <v>632</v>
      </c>
      <c r="C110" s="220" t="s">
        <v>26</v>
      </c>
      <c r="D110" s="220" t="s">
        <v>26</v>
      </c>
      <c r="E110" s="220" t="s">
        <v>345</v>
      </c>
      <c r="F110" s="220">
        <v>240</v>
      </c>
      <c r="G110" s="220" t="s">
        <v>371</v>
      </c>
      <c r="H110" s="220" t="s">
        <v>347</v>
      </c>
      <c r="I110" s="221" t="s">
        <v>548</v>
      </c>
      <c r="J110" s="221" t="s">
        <v>548</v>
      </c>
      <c r="K110" s="220" t="s">
        <v>359</v>
      </c>
      <c r="L110" s="220" t="s">
        <v>360</v>
      </c>
      <c r="M110" s="220" t="s">
        <v>601</v>
      </c>
      <c r="N110" s="220" t="s">
        <v>353</v>
      </c>
      <c r="O110" s="220" t="s">
        <v>623</v>
      </c>
      <c r="P110" s="220">
        <v>3485757</v>
      </c>
      <c r="Q110" s="220" t="s">
        <v>355</v>
      </c>
    </row>
    <row r="111" spans="1:17" s="59" customFormat="1" ht="13.5">
      <c r="A111" s="220">
        <v>80101507</v>
      </c>
      <c r="B111" s="220" t="s">
        <v>633</v>
      </c>
      <c r="C111" s="220" t="s">
        <v>26</v>
      </c>
      <c r="D111" s="220" t="s">
        <v>26</v>
      </c>
      <c r="E111" s="220" t="s">
        <v>345</v>
      </c>
      <c r="F111" s="220">
        <v>180</v>
      </c>
      <c r="G111" s="220" t="s">
        <v>371</v>
      </c>
      <c r="H111" s="220" t="s">
        <v>347</v>
      </c>
      <c r="I111" s="221" t="s">
        <v>548</v>
      </c>
      <c r="J111" s="221" t="s">
        <v>548</v>
      </c>
      <c r="K111" s="220" t="s">
        <v>359</v>
      </c>
      <c r="L111" s="220" t="s">
        <v>360</v>
      </c>
      <c r="M111" s="220" t="s">
        <v>601</v>
      </c>
      <c r="N111" s="220" t="s">
        <v>353</v>
      </c>
      <c r="O111" s="220" t="s">
        <v>623</v>
      </c>
      <c r="P111" s="220">
        <v>3485757</v>
      </c>
      <c r="Q111" s="220" t="s">
        <v>355</v>
      </c>
    </row>
    <row r="112" spans="1:17" s="59" customFormat="1" ht="13.5">
      <c r="A112" s="220">
        <v>81112000</v>
      </c>
      <c r="B112" s="220" t="s">
        <v>634</v>
      </c>
      <c r="C112" s="220" t="s">
        <v>31</v>
      </c>
      <c r="D112" s="220" t="s">
        <v>31</v>
      </c>
      <c r="E112" s="220" t="s">
        <v>345</v>
      </c>
      <c r="F112" s="220">
        <v>180</v>
      </c>
      <c r="G112" s="220" t="s">
        <v>346</v>
      </c>
      <c r="H112" s="220" t="s">
        <v>347</v>
      </c>
      <c r="I112" s="221" t="s">
        <v>635</v>
      </c>
      <c r="J112" s="221" t="s">
        <v>635</v>
      </c>
      <c r="K112" s="220" t="s">
        <v>359</v>
      </c>
      <c r="L112" s="220" t="s">
        <v>360</v>
      </c>
      <c r="M112" s="220" t="s">
        <v>601</v>
      </c>
      <c r="N112" s="220" t="s">
        <v>353</v>
      </c>
      <c r="O112" s="220" t="s">
        <v>636</v>
      </c>
      <c r="P112" s="220">
        <v>3485757</v>
      </c>
      <c r="Q112" s="220" t="s">
        <v>355</v>
      </c>
    </row>
    <row r="113" spans="1:17" s="59" customFormat="1" ht="13.5">
      <c r="A113" s="220">
        <v>80101510</v>
      </c>
      <c r="B113" s="220" t="s">
        <v>637</v>
      </c>
      <c r="C113" s="220" t="s">
        <v>28</v>
      </c>
      <c r="D113" s="220" t="s">
        <v>28</v>
      </c>
      <c r="E113" s="220" t="s">
        <v>345</v>
      </c>
      <c r="F113" s="220">
        <v>365</v>
      </c>
      <c r="G113" s="220" t="s">
        <v>346</v>
      </c>
      <c r="H113" s="220" t="s">
        <v>347</v>
      </c>
      <c r="I113" s="221" t="s">
        <v>617</v>
      </c>
      <c r="J113" s="221" t="s">
        <v>617</v>
      </c>
      <c r="K113" s="220" t="s">
        <v>359</v>
      </c>
      <c r="L113" s="220" t="s">
        <v>360</v>
      </c>
      <c r="M113" s="220" t="s">
        <v>352</v>
      </c>
      <c r="N113" s="220" t="s">
        <v>353</v>
      </c>
      <c r="O113" s="220" t="s">
        <v>377</v>
      </c>
      <c r="P113" s="220">
        <v>3485757</v>
      </c>
      <c r="Q113" s="220" t="s">
        <v>355</v>
      </c>
    </row>
    <row r="114" spans="1:17" s="59" customFormat="1" ht="13.5">
      <c r="A114" s="220">
        <v>82101800</v>
      </c>
      <c r="B114" s="220" t="s">
        <v>638</v>
      </c>
      <c r="C114" s="220" t="s">
        <v>26</v>
      </c>
      <c r="D114" s="220" t="s">
        <v>26</v>
      </c>
      <c r="E114" s="220" t="s">
        <v>345</v>
      </c>
      <c r="F114" s="220">
        <v>365</v>
      </c>
      <c r="G114" s="220" t="s">
        <v>371</v>
      </c>
      <c r="H114" s="220" t="s">
        <v>347</v>
      </c>
      <c r="I114" s="221" t="s">
        <v>639</v>
      </c>
      <c r="J114" s="221" t="s">
        <v>639</v>
      </c>
      <c r="K114" s="220" t="s">
        <v>359</v>
      </c>
      <c r="L114" s="220" t="s">
        <v>360</v>
      </c>
      <c r="M114" s="220" t="s">
        <v>640</v>
      </c>
      <c r="N114" s="220" t="s">
        <v>353</v>
      </c>
      <c r="O114" s="220" t="s">
        <v>641</v>
      </c>
      <c r="P114" s="220">
        <v>3485757</v>
      </c>
      <c r="Q114" s="220" t="s">
        <v>355</v>
      </c>
    </row>
    <row r="115" spans="1:17" s="59" customFormat="1" ht="13.5">
      <c r="A115" s="220">
        <v>82101600</v>
      </c>
      <c r="B115" s="220" t="s">
        <v>642</v>
      </c>
      <c r="C115" s="220" t="s">
        <v>26</v>
      </c>
      <c r="D115" s="220" t="s">
        <v>26</v>
      </c>
      <c r="E115" s="220" t="s">
        <v>345</v>
      </c>
      <c r="F115" s="220">
        <v>45</v>
      </c>
      <c r="G115" s="220" t="s">
        <v>357</v>
      </c>
      <c r="H115" s="220" t="s">
        <v>347</v>
      </c>
      <c r="I115" s="221" t="s">
        <v>362</v>
      </c>
      <c r="J115" s="221" t="s">
        <v>362</v>
      </c>
      <c r="K115" s="220" t="s">
        <v>359</v>
      </c>
      <c r="L115" s="220" t="s">
        <v>360</v>
      </c>
      <c r="M115" s="220" t="s">
        <v>640</v>
      </c>
      <c r="N115" s="220" t="s">
        <v>353</v>
      </c>
      <c r="O115" s="220" t="s">
        <v>641</v>
      </c>
      <c r="P115" s="220">
        <v>3485757</v>
      </c>
      <c r="Q115" s="220" t="s">
        <v>355</v>
      </c>
    </row>
    <row r="116" spans="1:17" s="59" customFormat="1" ht="13.5">
      <c r="A116" s="220">
        <v>82101900</v>
      </c>
      <c r="B116" s="220" t="s">
        <v>643</v>
      </c>
      <c r="C116" s="220" t="s">
        <v>31</v>
      </c>
      <c r="D116" s="220" t="s">
        <v>31</v>
      </c>
      <c r="E116" s="220" t="s">
        <v>345</v>
      </c>
      <c r="F116" s="220">
        <v>365</v>
      </c>
      <c r="G116" s="220" t="s">
        <v>371</v>
      </c>
      <c r="H116" s="220" t="s">
        <v>347</v>
      </c>
      <c r="I116" s="221" t="s">
        <v>644</v>
      </c>
      <c r="J116" s="221" t="s">
        <v>644</v>
      </c>
      <c r="K116" s="220" t="s">
        <v>359</v>
      </c>
      <c r="L116" s="220" t="s">
        <v>360</v>
      </c>
      <c r="M116" s="220" t="s">
        <v>640</v>
      </c>
      <c r="N116" s="220" t="s">
        <v>353</v>
      </c>
      <c r="O116" s="220" t="s">
        <v>641</v>
      </c>
      <c r="P116" s="220">
        <v>3485757</v>
      </c>
      <c r="Q116" s="220" t="s">
        <v>355</v>
      </c>
    </row>
    <row r="117" spans="1:17" s="59" customFormat="1" ht="13.5">
      <c r="A117" s="220">
        <v>80141600</v>
      </c>
      <c r="B117" s="220" t="s">
        <v>645</v>
      </c>
      <c r="C117" s="220" t="s">
        <v>27</v>
      </c>
      <c r="D117" s="220" t="s">
        <v>27</v>
      </c>
      <c r="E117" s="220" t="s">
        <v>345</v>
      </c>
      <c r="F117" s="220">
        <v>365</v>
      </c>
      <c r="G117" s="220" t="s">
        <v>346</v>
      </c>
      <c r="H117" s="220" t="s">
        <v>347</v>
      </c>
      <c r="I117" s="221" t="s">
        <v>646</v>
      </c>
      <c r="J117" s="221" t="s">
        <v>646</v>
      </c>
      <c r="K117" s="220" t="s">
        <v>359</v>
      </c>
      <c r="L117" s="220" t="s">
        <v>360</v>
      </c>
      <c r="M117" s="220" t="s">
        <v>640</v>
      </c>
      <c r="N117" s="220" t="s">
        <v>353</v>
      </c>
      <c r="O117" s="220" t="s">
        <v>641</v>
      </c>
      <c r="P117" s="220">
        <v>3485757</v>
      </c>
      <c r="Q117" s="220" t="s">
        <v>355</v>
      </c>
    </row>
    <row r="118" spans="1:17" s="59" customFormat="1" ht="13.5">
      <c r="A118" s="220">
        <v>43232107</v>
      </c>
      <c r="B118" s="220" t="s">
        <v>647</v>
      </c>
      <c r="C118" s="220" t="s">
        <v>26</v>
      </c>
      <c r="D118" s="220" t="s">
        <v>26</v>
      </c>
      <c r="E118" s="220" t="s">
        <v>345</v>
      </c>
      <c r="F118" s="220">
        <v>365</v>
      </c>
      <c r="G118" s="220" t="s">
        <v>357</v>
      </c>
      <c r="H118" s="220" t="s">
        <v>347</v>
      </c>
      <c r="I118" s="221" t="s">
        <v>648</v>
      </c>
      <c r="J118" s="221" t="s">
        <v>648</v>
      </c>
      <c r="K118" s="220" t="s">
        <v>359</v>
      </c>
      <c r="L118" s="220" t="s">
        <v>360</v>
      </c>
      <c r="M118" s="220" t="s">
        <v>640</v>
      </c>
      <c r="N118" s="220" t="s">
        <v>353</v>
      </c>
      <c r="O118" s="220" t="s">
        <v>649</v>
      </c>
      <c r="P118" s="220">
        <v>3485757</v>
      </c>
      <c r="Q118" s="220" t="s">
        <v>355</v>
      </c>
    </row>
    <row r="119" spans="1:17" s="59" customFormat="1" ht="13.5">
      <c r="A119" s="220">
        <v>80141605</v>
      </c>
      <c r="B119" s="220" t="s">
        <v>650</v>
      </c>
      <c r="C119" s="220" t="s">
        <v>32</v>
      </c>
      <c r="D119" s="220" t="s">
        <v>32</v>
      </c>
      <c r="E119" s="220" t="s">
        <v>345</v>
      </c>
      <c r="F119" s="220">
        <v>45</v>
      </c>
      <c r="G119" s="220" t="s">
        <v>357</v>
      </c>
      <c r="H119" s="220" t="s">
        <v>347</v>
      </c>
      <c r="I119" s="221" t="s">
        <v>589</v>
      </c>
      <c r="J119" s="221" t="s">
        <v>589</v>
      </c>
      <c r="K119" s="220" t="s">
        <v>359</v>
      </c>
      <c r="L119" s="220" t="s">
        <v>360</v>
      </c>
      <c r="M119" s="220" t="s">
        <v>640</v>
      </c>
      <c r="N119" s="220" t="s">
        <v>353</v>
      </c>
      <c r="O119" s="220" t="s">
        <v>651</v>
      </c>
      <c r="P119" s="220">
        <v>3485757</v>
      </c>
      <c r="Q119" s="220" t="s">
        <v>355</v>
      </c>
    </row>
    <row r="120" spans="1:17" s="59" customFormat="1" ht="13.5">
      <c r="A120" s="220">
        <v>80151503</v>
      </c>
      <c r="B120" s="220" t="s">
        <v>652</v>
      </c>
      <c r="C120" s="220" t="s">
        <v>31</v>
      </c>
      <c r="D120" s="220" t="s">
        <v>31</v>
      </c>
      <c r="E120" s="220" t="s">
        <v>345</v>
      </c>
      <c r="F120" s="220">
        <v>200</v>
      </c>
      <c r="G120" s="220" t="s">
        <v>357</v>
      </c>
      <c r="H120" s="220" t="s">
        <v>347</v>
      </c>
      <c r="I120" s="221" t="s">
        <v>653</v>
      </c>
      <c r="J120" s="221" t="s">
        <v>653</v>
      </c>
      <c r="K120" s="220" t="s">
        <v>359</v>
      </c>
      <c r="L120" s="220" t="s">
        <v>360</v>
      </c>
      <c r="M120" s="220" t="s">
        <v>640</v>
      </c>
      <c r="N120" s="220" t="s">
        <v>353</v>
      </c>
      <c r="O120" s="220" t="s">
        <v>654</v>
      </c>
      <c r="P120" s="220">
        <v>3485757</v>
      </c>
      <c r="Q120" s="220" t="s">
        <v>355</v>
      </c>
    </row>
    <row r="121" spans="1:17" s="59" customFormat="1" ht="13.5">
      <c r="A121" s="220">
        <v>80151504</v>
      </c>
      <c r="B121" s="220" t="s">
        <v>655</v>
      </c>
      <c r="C121" s="220" t="s">
        <v>32</v>
      </c>
      <c r="D121" s="220" t="s">
        <v>32</v>
      </c>
      <c r="E121" s="220" t="s">
        <v>345</v>
      </c>
      <c r="F121" s="220">
        <v>365</v>
      </c>
      <c r="G121" s="220" t="s">
        <v>346</v>
      </c>
      <c r="H121" s="220" t="s">
        <v>347</v>
      </c>
      <c r="I121" s="221" t="s">
        <v>656</v>
      </c>
      <c r="J121" s="221" t="s">
        <v>656</v>
      </c>
      <c r="K121" s="220" t="s">
        <v>359</v>
      </c>
      <c r="L121" s="220" t="s">
        <v>360</v>
      </c>
      <c r="M121" s="220" t="s">
        <v>640</v>
      </c>
      <c r="N121" s="220" t="s">
        <v>353</v>
      </c>
      <c r="O121" s="220" t="s">
        <v>654</v>
      </c>
      <c r="P121" s="220">
        <v>3485757</v>
      </c>
      <c r="Q121" s="220" t="s">
        <v>355</v>
      </c>
    </row>
    <row r="122" spans="1:17" s="59" customFormat="1" ht="13.5">
      <c r="A122" s="220">
        <v>86101705</v>
      </c>
      <c r="B122" s="220" t="s">
        <v>657</v>
      </c>
      <c r="C122" s="220" t="s">
        <v>36</v>
      </c>
      <c r="D122" s="220" t="s">
        <v>36</v>
      </c>
      <c r="E122" s="220" t="s">
        <v>345</v>
      </c>
      <c r="F122" s="220">
        <v>360</v>
      </c>
      <c r="G122" s="220" t="s">
        <v>357</v>
      </c>
      <c r="H122" s="220" t="s">
        <v>347</v>
      </c>
      <c r="I122" s="221" t="s">
        <v>658</v>
      </c>
      <c r="J122" s="221" t="s">
        <v>658</v>
      </c>
      <c r="K122" s="220" t="s">
        <v>359</v>
      </c>
      <c r="L122" s="220" t="s">
        <v>360</v>
      </c>
      <c r="M122" s="220" t="s">
        <v>640</v>
      </c>
      <c r="N122" s="220" t="s">
        <v>353</v>
      </c>
      <c r="O122" s="220" t="s">
        <v>659</v>
      </c>
      <c r="P122" s="220">
        <v>3485757</v>
      </c>
      <c r="Q122" s="220" t="s">
        <v>355</v>
      </c>
    </row>
    <row r="123" spans="1:17" s="59" customFormat="1" ht="13.5">
      <c r="A123" s="220">
        <v>43232309</v>
      </c>
      <c r="B123" s="220" t="s">
        <v>660</v>
      </c>
      <c r="C123" s="220" t="s">
        <v>34</v>
      </c>
      <c r="D123" s="220" t="s">
        <v>34</v>
      </c>
      <c r="E123" s="220" t="s">
        <v>345</v>
      </c>
      <c r="F123" s="220">
        <v>360</v>
      </c>
      <c r="G123" s="220" t="s">
        <v>357</v>
      </c>
      <c r="H123" s="220" t="s">
        <v>347</v>
      </c>
      <c r="I123" s="221" t="s">
        <v>661</v>
      </c>
      <c r="J123" s="221" t="s">
        <v>662</v>
      </c>
      <c r="K123" s="220" t="s">
        <v>350</v>
      </c>
      <c r="L123" s="220" t="s">
        <v>351</v>
      </c>
      <c r="M123" s="220" t="s">
        <v>640</v>
      </c>
      <c r="N123" s="220" t="s">
        <v>353</v>
      </c>
      <c r="O123" s="220" t="s">
        <v>659</v>
      </c>
      <c r="P123" s="220">
        <v>3485757</v>
      </c>
      <c r="Q123" s="220" t="s">
        <v>355</v>
      </c>
    </row>
    <row r="124" spans="1:17" s="59" customFormat="1" ht="13.5">
      <c r="A124" s="220">
        <v>84121806</v>
      </c>
      <c r="B124" s="220" t="s">
        <v>663</v>
      </c>
      <c r="C124" s="220" t="s">
        <v>36</v>
      </c>
      <c r="D124" s="220" t="s">
        <v>36</v>
      </c>
      <c r="E124" s="220" t="s">
        <v>345</v>
      </c>
      <c r="F124" s="220">
        <v>360</v>
      </c>
      <c r="G124" s="220" t="s">
        <v>357</v>
      </c>
      <c r="H124" s="220" t="s">
        <v>347</v>
      </c>
      <c r="I124" s="221" t="s">
        <v>664</v>
      </c>
      <c r="J124" s="221" t="s">
        <v>664</v>
      </c>
      <c r="K124" s="220" t="s">
        <v>359</v>
      </c>
      <c r="L124" s="220" t="s">
        <v>360</v>
      </c>
      <c r="M124" s="220" t="s">
        <v>640</v>
      </c>
      <c r="N124" s="220" t="s">
        <v>353</v>
      </c>
      <c r="O124" s="220" t="s">
        <v>659</v>
      </c>
      <c r="P124" s="220">
        <v>3485757</v>
      </c>
      <c r="Q124" s="220" t="s">
        <v>355</v>
      </c>
    </row>
    <row r="125" spans="1:17" s="59" customFormat="1" ht="13.5">
      <c r="A125" s="220">
        <v>86121700</v>
      </c>
      <c r="B125" s="220" t="s">
        <v>665</v>
      </c>
      <c r="C125" s="220" t="s">
        <v>27</v>
      </c>
      <c r="D125" s="220" t="s">
        <v>27</v>
      </c>
      <c r="E125" s="220" t="s">
        <v>345</v>
      </c>
      <c r="F125" s="220">
        <v>120</v>
      </c>
      <c r="G125" s="220" t="s">
        <v>346</v>
      </c>
      <c r="H125" s="220" t="s">
        <v>347</v>
      </c>
      <c r="I125" s="221" t="s">
        <v>666</v>
      </c>
      <c r="J125" s="221" t="s">
        <v>666</v>
      </c>
      <c r="K125" s="220" t="s">
        <v>359</v>
      </c>
      <c r="L125" s="220" t="s">
        <v>360</v>
      </c>
      <c r="M125" s="220" t="s">
        <v>640</v>
      </c>
      <c r="N125" s="220" t="s">
        <v>353</v>
      </c>
      <c r="O125" s="220" t="s">
        <v>659</v>
      </c>
      <c r="P125" s="220">
        <v>3485757</v>
      </c>
      <c r="Q125" s="220" t="s">
        <v>355</v>
      </c>
    </row>
    <row r="126" spans="1:17" s="59" customFormat="1" ht="13.5">
      <c r="A126" s="220">
        <v>72101511</v>
      </c>
      <c r="B126" s="220" t="s">
        <v>667</v>
      </c>
      <c r="C126" s="220" t="s">
        <v>26</v>
      </c>
      <c r="D126" s="220" t="s">
        <v>26</v>
      </c>
      <c r="E126" s="220" t="s">
        <v>345</v>
      </c>
      <c r="F126" s="220">
        <v>365</v>
      </c>
      <c r="G126" s="220" t="s">
        <v>357</v>
      </c>
      <c r="H126" s="220" t="s">
        <v>347</v>
      </c>
      <c r="I126" s="221" t="s">
        <v>668</v>
      </c>
      <c r="J126" s="221" t="s">
        <v>668</v>
      </c>
      <c r="K126" s="220" t="s">
        <v>359</v>
      </c>
      <c r="L126" s="220" t="s">
        <v>360</v>
      </c>
      <c r="M126" s="220" t="s">
        <v>640</v>
      </c>
      <c r="N126" s="220" t="s">
        <v>669</v>
      </c>
      <c r="O126" s="220" t="s">
        <v>670</v>
      </c>
      <c r="P126" s="220">
        <v>3485757</v>
      </c>
      <c r="Q126" s="220" t="s">
        <v>355</v>
      </c>
    </row>
    <row r="127" spans="1:17" s="59" customFormat="1" ht="13.5">
      <c r="A127" s="220">
        <v>72101511</v>
      </c>
      <c r="B127" s="220" t="s">
        <v>671</v>
      </c>
      <c r="C127" s="220" t="s">
        <v>26</v>
      </c>
      <c r="D127" s="220" t="s">
        <v>26</v>
      </c>
      <c r="E127" s="220" t="s">
        <v>345</v>
      </c>
      <c r="F127" s="220">
        <v>350</v>
      </c>
      <c r="G127" s="220" t="s">
        <v>357</v>
      </c>
      <c r="H127" s="220" t="s">
        <v>347</v>
      </c>
      <c r="I127" s="221" t="s">
        <v>672</v>
      </c>
      <c r="J127" s="221" t="s">
        <v>672</v>
      </c>
      <c r="K127" s="220" t="s">
        <v>359</v>
      </c>
      <c r="L127" s="220" t="s">
        <v>360</v>
      </c>
      <c r="M127" s="220" t="s">
        <v>640</v>
      </c>
      <c r="N127" s="220" t="s">
        <v>673</v>
      </c>
      <c r="O127" s="220" t="s">
        <v>674</v>
      </c>
      <c r="P127" s="220">
        <v>3485757</v>
      </c>
      <c r="Q127" s="220" t="s">
        <v>355</v>
      </c>
    </row>
    <row r="128" spans="1:17" s="59" customFormat="1" ht="13.5">
      <c r="A128" s="220">
        <v>73152108</v>
      </c>
      <c r="B128" s="220" t="s">
        <v>675</v>
      </c>
      <c r="C128" s="220" t="s">
        <v>26</v>
      </c>
      <c r="D128" s="220" t="s">
        <v>26</v>
      </c>
      <c r="E128" s="220" t="s">
        <v>345</v>
      </c>
      <c r="F128" s="220">
        <v>350</v>
      </c>
      <c r="G128" s="220" t="s">
        <v>357</v>
      </c>
      <c r="H128" s="220" t="s">
        <v>347</v>
      </c>
      <c r="I128" s="221" t="s">
        <v>676</v>
      </c>
      <c r="J128" s="221" t="s">
        <v>676</v>
      </c>
      <c r="K128" s="220" t="s">
        <v>359</v>
      </c>
      <c r="L128" s="220" t="s">
        <v>360</v>
      </c>
      <c r="M128" s="220" t="s">
        <v>640</v>
      </c>
      <c r="N128" s="220" t="s">
        <v>673</v>
      </c>
      <c r="O128" s="220" t="s">
        <v>674</v>
      </c>
      <c r="P128" s="220">
        <v>3485757</v>
      </c>
      <c r="Q128" s="220" t="s">
        <v>355</v>
      </c>
    </row>
    <row r="129" spans="1:17" s="59" customFormat="1" ht="13.5">
      <c r="A129" s="220">
        <v>80131502</v>
      </c>
      <c r="B129" s="220" t="s">
        <v>677</v>
      </c>
      <c r="C129" s="220" t="s">
        <v>33</v>
      </c>
      <c r="D129" s="220" t="s">
        <v>33</v>
      </c>
      <c r="E129" s="220" t="s">
        <v>345</v>
      </c>
      <c r="F129" s="220">
        <v>365</v>
      </c>
      <c r="G129" s="220" t="s">
        <v>357</v>
      </c>
      <c r="H129" s="220" t="s">
        <v>347</v>
      </c>
      <c r="I129" s="221" t="s">
        <v>678</v>
      </c>
      <c r="J129" s="221" t="s">
        <v>679</v>
      </c>
      <c r="K129" s="220" t="s">
        <v>350</v>
      </c>
      <c r="L129" s="220" t="s">
        <v>351</v>
      </c>
      <c r="M129" s="220" t="s">
        <v>640</v>
      </c>
      <c r="N129" s="220" t="s">
        <v>680</v>
      </c>
      <c r="O129" s="220" t="s">
        <v>681</v>
      </c>
      <c r="P129" s="220">
        <v>3485757</v>
      </c>
      <c r="Q129" s="220" t="s">
        <v>355</v>
      </c>
    </row>
    <row r="130" spans="1:17" s="59" customFormat="1" ht="13.5">
      <c r="A130" s="220">
        <v>72101511</v>
      </c>
      <c r="B130" s="220" t="s">
        <v>682</v>
      </c>
      <c r="C130" s="220" t="s">
        <v>26</v>
      </c>
      <c r="D130" s="220" t="s">
        <v>26</v>
      </c>
      <c r="E130" s="220" t="s">
        <v>345</v>
      </c>
      <c r="F130" s="220">
        <v>365</v>
      </c>
      <c r="G130" s="220" t="s">
        <v>357</v>
      </c>
      <c r="H130" s="220" t="s">
        <v>347</v>
      </c>
      <c r="I130" s="221" t="s">
        <v>683</v>
      </c>
      <c r="J130" s="221" t="s">
        <v>684</v>
      </c>
      <c r="K130" s="220" t="s">
        <v>359</v>
      </c>
      <c r="L130" s="220" t="s">
        <v>360</v>
      </c>
      <c r="M130" s="220" t="s">
        <v>640</v>
      </c>
      <c r="N130" s="220" t="s">
        <v>680</v>
      </c>
      <c r="O130" s="220" t="s">
        <v>681</v>
      </c>
      <c r="P130" s="220">
        <v>3485757</v>
      </c>
      <c r="Q130" s="220" t="s">
        <v>355</v>
      </c>
    </row>
    <row r="131" spans="1:17" s="59" customFormat="1" ht="13.5">
      <c r="A131" s="220">
        <v>80161801</v>
      </c>
      <c r="B131" s="220" t="s">
        <v>685</v>
      </c>
      <c r="C131" s="220" t="s">
        <v>26</v>
      </c>
      <c r="D131" s="220" t="s">
        <v>26</v>
      </c>
      <c r="E131" s="220" t="s">
        <v>345</v>
      </c>
      <c r="F131" s="220">
        <v>365</v>
      </c>
      <c r="G131" s="220" t="s">
        <v>357</v>
      </c>
      <c r="H131" s="220" t="s">
        <v>347</v>
      </c>
      <c r="I131" s="221" t="s">
        <v>686</v>
      </c>
      <c r="J131" s="221" t="s">
        <v>686</v>
      </c>
      <c r="K131" s="220" t="s">
        <v>359</v>
      </c>
      <c r="L131" s="220" t="s">
        <v>360</v>
      </c>
      <c r="M131" s="220" t="s">
        <v>640</v>
      </c>
      <c r="N131" s="220" t="s">
        <v>680</v>
      </c>
      <c r="O131" s="220" t="s">
        <v>681</v>
      </c>
      <c r="P131" s="220">
        <v>3485757</v>
      </c>
      <c r="Q131" s="220" t="s">
        <v>355</v>
      </c>
    </row>
    <row r="132" spans="1:17" s="59" customFormat="1" ht="13.5">
      <c r="A132" s="220">
        <v>52131604</v>
      </c>
      <c r="B132" s="220" t="s">
        <v>687</v>
      </c>
      <c r="C132" s="220" t="s">
        <v>26</v>
      </c>
      <c r="D132" s="220" t="s">
        <v>26</v>
      </c>
      <c r="E132" s="220" t="s">
        <v>345</v>
      </c>
      <c r="F132" s="220">
        <v>365</v>
      </c>
      <c r="G132" s="220" t="s">
        <v>357</v>
      </c>
      <c r="H132" s="220" t="s">
        <v>347</v>
      </c>
      <c r="I132" s="221" t="s">
        <v>688</v>
      </c>
      <c r="J132" s="221" t="s">
        <v>689</v>
      </c>
      <c r="K132" s="220" t="s">
        <v>359</v>
      </c>
      <c r="L132" s="220" t="s">
        <v>360</v>
      </c>
      <c r="M132" s="220" t="s">
        <v>640</v>
      </c>
      <c r="N132" s="220" t="s">
        <v>690</v>
      </c>
      <c r="O132" s="220" t="s">
        <v>691</v>
      </c>
      <c r="P132" s="220">
        <v>3485757</v>
      </c>
      <c r="Q132" s="220" t="s">
        <v>355</v>
      </c>
    </row>
    <row r="133" spans="1:17" s="59" customFormat="1" ht="13.5">
      <c r="A133" s="220">
        <v>31201513</v>
      </c>
      <c r="B133" s="220" t="s">
        <v>692</v>
      </c>
      <c r="C133" s="220" t="s">
        <v>26</v>
      </c>
      <c r="D133" s="220" t="s">
        <v>26</v>
      </c>
      <c r="E133" s="220" t="s">
        <v>345</v>
      </c>
      <c r="F133" s="220">
        <v>365</v>
      </c>
      <c r="G133" s="220" t="s">
        <v>357</v>
      </c>
      <c r="H133" s="220" t="s">
        <v>347</v>
      </c>
      <c r="I133" s="221" t="s">
        <v>693</v>
      </c>
      <c r="J133" s="221" t="s">
        <v>694</v>
      </c>
      <c r="K133" s="220" t="s">
        <v>359</v>
      </c>
      <c r="L133" s="220" t="s">
        <v>360</v>
      </c>
      <c r="M133" s="220" t="s">
        <v>640</v>
      </c>
      <c r="N133" s="220" t="s">
        <v>690</v>
      </c>
      <c r="O133" s="220" t="s">
        <v>691</v>
      </c>
      <c r="P133" s="220">
        <v>3485757</v>
      </c>
      <c r="Q133" s="220" t="s">
        <v>355</v>
      </c>
    </row>
    <row r="134" spans="1:17" s="59" customFormat="1" ht="13.5">
      <c r="A134" s="220">
        <v>80101510</v>
      </c>
      <c r="B134" s="220" t="s">
        <v>695</v>
      </c>
      <c r="C134" s="220" t="s">
        <v>26</v>
      </c>
      <c r="D134" s="220" t="s">
        <v>26</v>
      </c>
      <c r="E134" s="220" t="s">
        <v>345</v>
      </c>
      <c r="F134" s="220">
        <v>362</v>
      </c>
      <c r="G134" s="220" t="s">
        <v>357</v>
      </c>
      <c r="H134" s="220" t="s">
        <v>347</v>
      </c>
      <c r="I134" s="221" t="s">
        <v>696</v>
      </c>
      <c r="J134" s="221" t="s">
        <v>696</v>
      </c>
      <c r="K134" s="220" t="s">
        <v>359</v>
      </c>
      <c r="L134" s="220" t="s">
        <v>360</v>
      </c>
      <c r="M134" s="220" t="s">
        <v>640</v>
      </c>
      <c r="N134" s="220" t="s">
        <v>697</v>
      </c>
      <c r="O134" s="220" t="s">
        <v>698</v>
      </c>
      <c r="P134" s="220">
        <v>3485757</v>
      </c>
      <c r="Q134" s="220" t="s">
        <v>355</v>
      </c>
    </row>
    <row r="135" spans="1:17" s="59" customFormat="1" ht="13.5">
      <c r="A135" s="220">
        <v>72151207</v>
      </c>
      <c r="B135" s="220" t="s">
        <v>699</v>
      </c>
      <c r="C135" s="220" t="s">
        <v>26</v>
      </c>
      <c r="D135" s="220" t="s">
        <v>26</v>
      </c>
      <c r="E135" s="220" t="s">
        <v>345</v>
      </c>
      <c r="F135" s="220">
        <v>362</v>
      </c>
      <c r="G135" s="220" t="s">
        <v>357</v>
      </c>
      <c r="H135" s="220" t="s">
        <v>347</v>
      </c>
      <c r="I135" s="221" t="s">
        <v>700</v>
      </c>
      <c r="J135" s="221" t="s">
        <v>700</v>
      </c>
      <c r="K135" s="220" t="s">
        <v>359</v>
      </c>
      <c r="L135" s="220" t="s">
        <v>360</v>
      </c>
      <c r="M135" s="220" t="s">
        <v>640</v>
      </c>
      <c r="N135" s="220" t="s">
        <v>697</v>
      </c>
      <c r="O135" s="220" t="s">
        <v>701</v>
      </c>
      <c r="P135" s="220">
        <v>3485757</v>
      </c>
      <c r="Q135" s="220" t="s">
        <v>355</v>
      </c>
    </row>
    <row r="136" spans="1:17" s="59" customFormat="1" ht="13.5">
      <c r="A136" s="220">
        <v>72101511</v>
      </c>
      <c r="B136" s="220" t="s">
        <v>702</v>
      </c>
      <c r="C136" s="220" t="s">
        <v>26</v>
      </c>
      <c r="D136" s="220" t="s">
        <v>26</v>
      </c>
      <c r="E136" s="220" t="s">
        <v>345</v>
      </c>
      <c r="F136" s="220">
        <v>330</v>
      </c>
      <c r="G136" s="220" t="s">
        <v>357</v>
      </c>
      <c r="H136" s="220" t="s">
        <v>347</v>
      </c>
      <c r="I136" s="221" t="s">
        <v>703</v>
      </c>
      <c r="J136" s="221" t="s">
        <v>703</v>
      </c>
      <c r="K136" s="220" t="s">
        <v>359</v>
      </c>
      <c r="L136" s="220" t="s">
        <v>360</v>
      </c>
      <c r="M136" s="220" t="s">
        <v>640</v>
      </c>
      <c r="N136" s="220" t="s">
        <v>704</v>
      </c>
      <c r="O136" s="220" t="s">
        <v>705</v>
      </c>
      <c r="P136" s="220">
        <v>3485757</v>
      </c>
      <c r="Q136" s="220" t="s">
        <v>355</v>
      </c>
    </row>
    <row r="137" spans="1:17" s="59" customFormat="1" ht="13.5">
      <c r="A137" s="220">
        <v>72101511</v>
      </c>
      <c r="B137" s="220" t="s">
        <v>706</v>
      </c>
      <c r="C137" s="220" t="s">
        <v>26</v>
      </c>
      <c r="D137" s="220" t="s">
        <v>26</v>
      </c>
      <c r="E137" s="220" t="s">
        <v>345</v>
      </c>
      <c r="F137" s="220">
        <v>365</v>
      </c>
      <c r="G137" s="220" t="s">
        <v>357</v>
      </c>
      <c r="H137" s="220" t="s">
        <v>347</v>
      </c>
      <c r="I137" s="221" t="s">
        <v>707</v>
      </c>
      <c r="J137" s="221" t="s">
        <v>707</v>
      </c>
      <c r="K137" s="220" t="s">
        <v>359</v>
      </c>
      <c r="L137" s="220" t="s">
        <v>360</v>
      </c>
      <c r="M137" s="220" t="s">
        <v>640</v>
      </c>
      <c r="N137" s="220" t="s">
        <v>708</v>
      </c>
      <c r="O137" s="220" t="s">
        <v>709</v>
      </c>
      <c r="P137" s="220">
        <v>3485757</v>
      </c>
      <c r="Q137" s="220" t="s">
        <v>355</v>
      </c>
    </row>
    <row r="138" spans="1:17" s="59" customFormat="1" ht="13.5">
      <c r="A138" s="220">
        <v>72152302</v>
      </c>
      <c r="B138" s="220" t="s">
        <v>710</v>
      </c>
      <c r="C138" s="220" t="s">
        <v>26</v>
      </c>
      <c r="D138" s="220" t="s">
        <v>26</v>
      </c>
      <c r="E138" s="220" t="s">
        <v>345</v>
      </c>
      <c r="F138" s="220">
        <v>60</v>
      </c>
      <c r="G138" s="220" t="s">
        <v>357</v>
      </c>
      <c r="H138" s="220" t="s">
        <v>347</v>
      </c>
      <c r="I138" s="221" t="s">
        <v>604</v>
      </c>
      <c r="J138" s="221" t="s">
        <v>604</v>
      </c>
      <c r="K138" s="220" t="s">
        <v>359</v>
      </c>
      <c r="L138" s="220" t="s">
        <v>360</v>
      </c>
      <c r="M138" s="220" t="s">
        <v>640</v>
      </c>
      <c r="N138" s="220" t="s">
        <v>708</v>
      </c>
      <c r="O138" s="220" t="s">
        <v>709</v>
      </c>
      <c r="P138" s="220">
        <v>3485757</v>
      </c>
      <c r="Q138" s="220" t="s">
        <v>355</v>
      </c>
    </row>
    <row r="139" spans="1:17" s="59" customFormat="1" ht="13.5">
      <c r="A139" s="220">
        <v>44103107</v>
      </c>
      <c r="B139" s="220" t="s">
        <v>711</v>
      </c>
      <c r="C139" s="220" t="s">
        <v>26</v>
      </c>
      <c r="D139" s="220" t="s">
        <v>26</v>
      </c>
      <c r="E139" s="220" t="s">
        <v>345</v>
      </c>
      <c r="F139" s="220">
        <v>15</v>
      </c>
      <c r="G139" s="220" t="s">
        <v>357</v>
      </c>
      <c r="H139" s="220" t="s">
        <v>347</v>
      </c>
      <c r="I139" s="221" t="s">
        <v>712</v>
      </c>
      <c r="J139" s="221" t="s">
        <v>712</v>
      </c>
      <c r="K139" s="220" t="s">
        <v>359</v>
      </c>
      <c r="L139" s="220" t="s">
        <v>360</v>
      </c>
      <c r="M139" s="220" t="s">
        <v>640</v>
      </c>
      <c r="N139" s="220" t="s">
        <v>713</v>
      </c>
      <c r="O139" s="220" t="s">
        <v>714</v>
      </c>
      <c r="P139" s="220">
        <v>3485757</v>
      </c>
      <c r="Q139" s="220" t="s">
        <v>355</v>
      </c>
    </row>
    <row r="140" spans="1:17" s="59" customFormat="1" ht="13.5">
      <c r="A140" s="220">
        <v>72101511</v>
      </c>
      <c r="B140" s="220" t="s">
        <v>715</v>
      </c>
      <c r="C140" s="220" t="s">
        <v>26</v>
      </c>
      <c r="D140" s="220" t="s">
        <v>26</v>
      </c>
      <c r="E140" s="220" t="s">
        <v>345</v>
      </c>
      <c r="F140" s="220">
        <v>30</v>
      </c>
      <c r="G140" s="220" t="s">
        <v>357</v>
      </c>
      <c r="H140" s="220" t="s">
        <v>347</v>
      </c>
      <c r="I140" s="221" t="s">
        <v>716</v>
      </c>
      <c r="J140" s="221" t="s">
        <v>716</v>
      </c>
      <c r="K140" s="220" t="s">
        <v>359</v>
      </c>
      <c r="L140" s="220" t="s">
        <v>360</v>
      </c>
      <c r="M140" s="220" t="s">
        <v>640</v>
      </c>
      <c r="N140" s="220" t="s">
        <v>713</v>
      </c>
      <c r="O140" s="220" t="s">
        <v>714</v>
      </c>
      <c r="P140" s="220">
        <v>3485757</v>
      </c>
      <c r="Q140" s="220" t="s">
        <v>355</v>
      </c>
    </row>
    <row r="141" spans="1:17" s="59" customFormat="1" ht="13.5">
      <c r="A141" s="220">
        <v>72101511</v>
      </c>
      <c r="B141" s="220" t="s">
        <v>717</v>
      </c>
      <c r="C141" s="220" t="s">
        <v>26</v>
      </c>
      <c r="D141" s="220" t="s">
        <v>26</v>
      </c>
      <c r="E141" s="220" t="s">
        <v>345</v>
      </c>
      <c r="F141" s="220">
        <v>364</v>
      </c>
      <c r="G141" s="220" t="s">
        <v>357</v>
      </c>
      <c r="H141" s="220" t="s">
        <v>347</v>
      </c>
      <c r="I141" s="221" t="s">
        <v>718</v>
      </c>
      <c r="J141" s="221" t="s">
        <v>718</v>
      </c>
      <c r="K141" s="220" t="s">
        <v>359</v>
      </c>
      <c r="L141" s="220" t="s">
        <v>360</v>
      </c>
      <c r="M141" s="220" t="s">
        <v>640</v>
      </c>
      <c r="N141" s="220" t="s">
        <v>719</v>
      </c>
      <c r="O141" s="220" t="s">
        <v>720</v>
      </c>
      <c r="P141" s="220">
        <v>3485757</v>
      </c>
      <c r="Q141" s="220" t="s">
        <v>355</v>
      </c>
    </row>
    <row r="142" spans="1:17" s="59" customFormat="1" ht="13.5">
      <c r="A142" s="220">
        <v>72101511</v>
      </c>
      <c r="B142" s="220" t="s">
        <v>721</v>
      </c>
      <c r="C142" s="220" t="s">
        <v>26</v>
      </c>
      <c r="D142" s="220" t="s">
        <v>26</v>
      </c>
      <c r="E142" s="220" t="s">
        <v>345</v>
      </c>
      <c r="F142" s="220">
        <v>300</v>
      </c>
      <c r="G142" s="220" t="s">
        <v>357</v>
      </c>
      <c r="H142" s="220" t="s">
        <v>347</v>
      </c>
      <c r="I142" s="221" t="s">
        <v>722</v>
      </c>
      <c r="J142" s="221" t="s">
        <v>722</v>
      </c>
      <c r="K142" s="220" t="s">
        <v>359</v>
      </c>
      <c r="L142" s="220" t="s">
        <v>360</v>
      </c>
      <c r="M142" s="220" t="s">
        <v>640</v>
      </c>
      <c r="N142" s="220" t="s">
        <v>713</v>
      </c>
      <c r="O142" s="220" t="s">
        <v>723</v>
      </c>
      <c r="P142" s="220">
        <v>3485757</v>
      </c>
      <c r="Q142" s="220" t="s">
        <v>355</v>
      </c>
    </row>
    <row r="143" spans="1:17" s="59" customFormat="1" ht="13.5">
      <c r="A143" s="220">
        <v>72154066</v>
      </c>
      <c r="B143" s="220" t="s">
        <v>724</v>
      </c>
      <c r="C143" s="220" t="s">
        <v>26</v>
      </c>
      <c r="D143" s="220" t="s">
        <v>26</v>
      </c>
      <c r="E143" s="220" t="s">
        <v>345</v>
      </c>
      <c r="F143" s="220">
        <v>120</v>
      </c>
      <c r="G143" s="220" t="s">
        <v>357</v>
      </c>
      <c r="H143" s="220" t="s">
        <v>347</v>
      </c>
      <c r="I143" s="221" t="s">
        <v>725</v>
      </c>
      <c r="J143" s="221" t="s">
        <v>725</v>
      </c>
      <c r="K143" s="220" t="s">
        <v>359</v>
      </c>
      <c r="L143" s="220" t="s">
        <v>360</v>
      </c>
      <c r="M143" s="220" t="s">
        <v>640</v>
      </c>
      <c r="N143" s="220" t="s">
        <v>713</v>
      </c>
      <c r="O143" s="220" t="s">
        <v>723</v>
      </c>
      <c r="P143" s="220">
        <v>3485757</v>
      </c>
      <c r="Q143" s="220" t="s">
        <v>355</v>
      </c>
    </row>
    <row r="144" spans="1:17" s="59" customFormat="1" ht="13.5">
      <c r="A144" s="220">
        <v>72101511</v>
      </c>
      <c r="B144" s="220" t="s">
        <v>726</v>
      </c>
      <c r="C144" s="220" t="s">
        <v>26</v>
      </c>
      <c r="D144" s="220" t="s">
        <v>26</v>
      </c>
      <c r="E144" s="220" t="s">
        <v>345</v>
      </c>
      <c r="F144" s="220">
        <v>303</v>
      </c>
      <c r="G144" s="220" t="s">
        <v>357</v>
      </c>
      <c r="H144" s="220" t="s">
        <v>347</v>
      </c>
      <c r="I144" s="221" t="s">
        <v>727</v>
      </c>
      <c r="J144" s="221" t="s">
        <v>727</v>
      </c>
      <c r="K144" s="220" t="s">
        <v>359</v>
      </c>
      <c r="L144" s="220" t="s">
        <v>360</v>
      </c>
      <c r="M144" s="220" t="s">
        <v>640</v>
      </c>
      <c r="N144" s="220" t="s">
        <v>728</v>
      </c>
      <c r="O144" s="220" t="s">
        <v>729</v>
      </c>
      <c r="P144" s="220">
        <v>3485757</v>
      </c>
      <c r="Q144" s="220" t="s">
        <v>355</v>
      </c>
    </row>
    <row r="145" spans="1:17" s="59" customFormat="1" ht="13.5">
      <c r="A145" s="220">
        <v>73152108</v>
      </c>
      <c r="B145" s="220" t="s">
        <v>730</v>
      </c>
      <c r="C145" s="220" t="s">
        <v>26</v>
      </c>
      <c r="D145" s="220" t="s">
        <v>26</v>
      </c>
      <c r="E145" s="220" t="s">
        <v>345</v>
      </c>
      <c r="F145" s="220">
        <v>298</v>
      </c>
      <c r="G145" s="220" t="s">
        <v>357</v>
      </c>
      <c r="H145" s="220" t="s">
        <v>347</v>
      </c>
      <c r="I145" s="221" t="s">
        <v>731</v>
      </c>
      <c r="J145" s="221" t="s">
        <v>731</v>
      </c>
      <c r="K145" s="220" t="s">
        <v>359</v>
      </c>
      <c r="L145" s="220" t="s">
        <v>360</v>
      </c>
      <c r="M145" s="220" t="s">
        <v>640</v>
      </c>
      <c r="N145" s="220" t="s">
        <v>728</v>
      </c>
      <c r="O145" s="220" t="s">
        <v>729</v>
      </c>
      <c r="P145" s="220">
        <v>3485757</v>
      </c>
      <c r="Q145" s="220" t="s">
        <v>355</v>
      </c>
    </row>
    <row r="146" spans="1:17" s="59" customFormat="1" ht="13.5">
      <c r="A146" s="220">
        <v>50202301</v>
      </c>
      <c r="B146" s="220" t="s">
        <v>732</v>
      </c>
      <c r="C146" s="220" t="s">
        <v>26</v>
      </c>
      <c r="D146" s="220" t="s">
        <v>26</v>
      </c>
      <c r="E146" s="220" t="s">
        <v>345</v>
      </c>
      <c r="F146" s="220">
        <v>365</v>
      </c>
      <c r="G146" s="220" t="s">
        <v>357</v>
      </c>
      <c r="H146" s="220" t="s">
        <v>347</v>
      </c>
      <c r="I146" s="221" t="s">
        <v>733</v>
      </c>
      <c r="J146" s="221" t="s">
        <v>733</v>
      </c>
      <c r="K146" s="220" t="s">
        <v>359</v>
      </c>
      <c r="L146" s="220" t="s">
        <v>360</v>
      </c>
      <c r="M146" s="220" t="s">
        <v>640</v>
      </c>
      <c r="N146" s="220" t="s">
        <v>353</v>
      </c>
      <c r="O146" s="220" t="s">
        <v>734</v>
      </c>
      <c r="P146" s="220">
        <v>3485757</v>
      </c>
      <c r="Q146" s="220" t="s">
        <v>355</v>
      </c>
    </row>
    <row r="147" spans="1:17" s="59" customFormat="1" ht="13.5">
      <c r="A147" s="220">
        <v>72101511</v>
      </c>
      <c r="B147" s="220" t="s">
        <v>735</v>
      </c>
      <c r="C147" s="220" t="s">
        <v>26</v>
      </c>
      <c r="D147" s="220" t="s">
        <v>26</v>
      </c>
      <c r="E147" s="220" t="s">
        <v>345</v>
      </c>
      <c r="F147" s="220">
        <v>365</v>
      </c>
      <c r="G147" s="220" t="s">
        <v>357</v>
      </c>
      <c r="H147" s="220" t="s">
        <v>347</v>
      </c>
      <c r="I147" s="221" t="s">
        <v>736</v>
      </c>
      <c r="J147" s="221" t="s">
        <v>737</v>
      </c>
      <c r="K147" s="220" t="s">
        <v>359</v>
      </c>
      <c r="L147" s="220" t="s">
        <v>360</v>
      </c>
      <c r="M147" s="220" t="s">
        <v>640</v>
      </c>
      <c r="N147" s="220" t="s">
        <v>738</v>
      </c>
      <c r="O147" s="220" t="s">
        <v>739</v>
      </c>
      <c r="P147" s="220">
        <v>3485757</v>
      </c>
      <c r="Q147" s="220" t="s">
        <v>355</v>
      </c>
    </row>
    <row r="148" spans="1:17" s="59" customFormat="1" ht="13.5">
      <c r="A148" s="220">
        <v>46191601</v>
      </c>
      <c r="B148" s="220" t="s">
        <v>740</v>
      </c>
      <c r="C148" s="220" t="s">
        <v>26</v>
      </c>
      <c r="D148" s="220" t="s">
        <v>26</v>
      </c>
      <c r="E148" s="220" t="s">
        <v>345</v>
      </c>
      <c r="F148" s="220">
        <v>15</v>
      </c>
      <c r="G148" s="220" t="s">
        <v>357</v>
      </c>
      <c r="H148" s="220" t="s">
        <v>347</v>
      </c>
      <c r="I148" s="221" t="s">
        <v>741</v>
      </c>
      <c r="J148" s="221" t="s">
        <v>741</v>
      </c>
      <c r="K148" s="220" t="s">
        <v>359</v>
      </c>
      <c r="L148" s="220" t="s">
        <v>360</v>
      </c>
      <c r="M148" s="220" t="s">
        <v>640</v>
      </c>
      <c r="N148" s="220" t="s">
        <v>738</v>
      </c>
      <c r="O148" s="220" t="s">
        <v>739</v>
      </c>
      <c r="P148" s="220">
        <v>3485757</v>
      </c>
      <c r="Q148" s="220" t="s">
        <v>355</v>
      </c>
    </row>
    <row r="149" spans="1:17" s="59" customFormat="1" ht="13.5">
      <c r="A149" s="220">
        <v>72101511</v>
      </c>
      <c r="B149" s="220" t="s">
        <v>742</v>
      </c>
      <c r="C149" s="220" t="s">
        <v>26</v>
      </c>
      <c r="D149" s="220" t="s">
        <v>26</v>
      </c>
      <c r="E149" s="220" t="s">
        <v>345</v>
      </c>
      <c r="F149" s="220">
        <v>340</v>
      </c>
      <c r="G149" s="220" t="s">
        <v>357</v>
      </c>
      <c r="H149" s="220" t="s">
        <v>347</v>
      </c>
      <c r="I149" s="221" t="s">
        <v>395</v>
      </c>
      <c r="J149" s="221" t="s">
        <v>395</v>
      </c>
      <c r="K149" s="220" t="s">
        <v>359</v>
      </c>
      <c r="L149" s="220" t="s">
        <v>360</v>
      </c>
      <c r="M149" s="220" t="s">
        <v>640</v>
      </c>
      <c r="N149" s="220" t="s">
        <v>743</v>
      </c>
      <c r="O149" s="220" t="s">
        <v>744</v>
      </c>
      <c r="P149" s="220">
        <v>3485757</v>
      </c>
      <c r="Q149" s="220" t="s">
        <v>355</v>
      </c>
    </row>
    <row r="150" spans="1:17" s="59" customFormat="1" ht="13.5">
      <c r="A150" s="220">
        <v>73152108</v>
      </c>
      <c r="B150" s="220" t="s">
        <v>745</v>
      </c>
      <c r="C150" s="220" t="s">
        <v>26</v>
      </c>
      <c r="D150" s="220" t="s">
        <v>26</v>
      </c>
      <c r="E150" s="220" t="s">
        <v>345</v>
      </c>
      <c r="F150" s="220">
        <v>340</v>
      </c>
      <c r="G150" s="220" t="s">
        <v>357</v>
      </c>
      <c r="H150" s="220" t="s">
        <v>347</v>
      </c>
      <c r="I150" s="221" t="s">
        <v>746</v>
      </c>
      <c r="J150" s="221" t="s">
        <v>746</v>
      </c>
      <c r="K150" s="220" t="s">
        <v>359</v>
      </c>
      <c r="L150" s="220" t="s">
        <v>360</v>
      </c>
      <c r="M150" s="220" t="s">
        <v>640</v>
      </c>
      <c r="N150" s="220" t="s">
        <v>743</v>
      </c>
      <c r="O150" s="220" t="s">
        <v>744</v>
      </c>
      <c r="P150" s="220">
        <v>3485757</v>
      </c>
      <c r="Q150" s="220" t="s">
        <v>355</v>
      </c>
    </row>
    <row r="151" spans="1:17" s="59" customFormat="1" ht="13.5">
      <c r="A151" s="220">
        <v>44121500</v>
      </c>
      <c r="B151" s="220" t="s">
        <v>747</v>
      </c>
      <c r="C151" s="220" t="s">
        <v>26</v>
      </c>
      <c r="D151" s="220" t="s">
        <v>26</v>
      </c>
      <c r="E151" s="220" t="s">
        <v>345</v>
      </c>
      <c r="F151" s="220">
        <v>350</v>
      </c>
      <c r="G151" s="220" t="s">
        <v>357</v>
      </c>
      <c r="H151" s="220" t="s">
        <v>347</v>
      </c>
      <c r="I151" s="221" t="s">
        <v>748</v>
      </c>
      <c r="J151" s="221" t="s">
        <v>749</v>
      </c>
      <c r="K151" s="220" t="s">
        <v>359</v>
      </c>
      <c r="L151" s="220" t="s">
        <v>360</v>
      </c>
      <c r="M151" s="220" t="s">
        <v>640</v>
      </c>
      <c r="N151" s="220" t="s">
        <v>750</v>
      </c>
      <c r="O151" s="220" t="s">
        <v>751</v>
      </c>
      <c r="P151" s="220">
        <v>3485757</v>
      </c>
      <c r="Q151" s="220" t="s">
        <v>355</v>
      </c>
    </row>
    <row r="152" spans="1:17" s="59" customFormat="1" ht="13.5">
      <c r="A152" s="220">
        <v>72101511</v>
      </c>
      <c r="B152" s="220" t="s">
        <v>752</v>
      </c>
      <c r="C152" s="220" t="s">
        <v>26</v>
      </c>
      <c r="D152" s="220" t="s">
        <v>26</v>
      </c>
      <c r="E152" s="220" t="s">
        <v>345</v>
      </c>
      <c r="F152" s="220">
        <v>299</v>
      </c>
      <c r="G152" s="220" t="s">
        <v>357</v>
      </c>
      <c r="H152" s="220" t="s">
        <v>347</v>
      </c>
      <c r="I152" s="221" t="s">
        <v>753</v>
      </c>
      <c r="J152" s="221" t="s">
        <v>753</v>
      </c>
      <c r="K152" s="220" t="s">
        <v>359</v>
      </c>
      <c r="L152" s="220" t="s">
        <v>360</v>
      </c>
      <c r="M152" s="220" t="s">
        <v>640</v>
      </c>
      <c r="N152" s="220" t="s">
        <v>750</v>
      </c>
      <c r="O152" s="220" t="s">
        <v>751</v>
      </c>
      <c r="P152" s="220">
        <v>3485757</v>
      </c>
      <c r="Q152" s="220" t="s">
        <v>355</v>
      </c>
    </row>
    <row r="153" spans="1:17" s="59" customFormat="1" ht="13.5">
      <c r="A153" s="220">
        <v>72154300</v>
      </c>
      <c r="B153" s="220" t="s">
        <v>754</v>
      </c>
      <c r="C153" s="220" t="s">
        <v>35</v>
      </c>
      <c r="D153" s="220" t="s">
        <v>35</v>
      </c>
      <c r="E153" s="220" t="s">
        <v>345</v>
      </c>
      <c r="F153" s="220">
        <v>15</v>
      </c>
      <c r="G153" s="220" t="s">
        <v>357</v>
      </c>
      <c r="H153" s="220" t="s">
        <v>347</v>
      </c>
      <c r="I153" s="221" t="s">
        <v>755</v>
      </c>
      <c r="J153" s="221" t="s">
        <v>756</v>
      </c>
      <c r="K153" s="220" t="s">
        <v>359</v>
      </c>
      <c r="L153" s="220" t="s">
        <v>360</v>
      </c>
      <c r="M153" s="220" t="s">
        <v>640</v>
      </c>
      <c r="N153" s="220" t="s">
        <v>750</v>
      </c>
      <c r="O153" s="220" t="s">
        <v>751</v>
      </c>
      <c r="P153" s="220">
        <v>3485757</v>
      </c>
      <c r="Q153" s="220" t="s">
        <v>355</v>
      </c>
    </row>
    <row r="154" spans="1:17" s="59" customFormat="1" ht="13.5">
      <c r="A154" s="220">
        <v>72154066</v>
      </c>
      <c r="B154" s="220" t="s">
        <v>757</v>
      </c>
      <c r="C154" s="220" t="s">
        <v>26</v>
      </c>
      <c r="D154" s="220" t="s">
        <v>26</v>
      </c>
      <c r="E154" s="220" t="s">
        <v>345</v>
      </c>
      <c r="F154" s="220">
        <v>60</v>
      </c>
      <c r="G154" s="220" t="s">
        <v>357</v>
      </c>
      <c r="H154" s="220" t="s">
        <v>347</v>
      </c>
      <c r="I154" s="221" t="s">
        <v>758</v>
      </c>
      <c r="J154" s="221" t="s">
        <v>758</v>
      </c>
      <c r="K154" s="220" t="s">
        <v>359</v>
      </c>
      <c r="L154" s="220" t="s">
        <v>360</v>
      </c>
      <c r="M154" s="220" t="s">
        <v>640</v>
      </c>
      <c r="N154" s="220" t="s">
        <v>750</v>
      </c>
      <c r="O154" s="220" t="s">
        <v>751</v>
      </c>
      <c r="P154" s="220">
        <v>3485757</v>
      </c>
      <c r="Q154" s="220" t="s">
        <v>355</v>
      </c>
    </row>
    <row r="155" spans="1:17" s="59" customFormat="1" ht="13.5">
      <c r="A155" s="220">
        <v>72101511</v>
      </c>
      <c r="B155" s="220" t="s">
        <v>759</v>
      </c>
      <c r="C155" s="220" t="s">
        <v>26</v>
      </c>
      <c r="D155" s="220" t="s">
        <v>26</v>
      </c>
      <c r="E155" s="220" t="s">
        <v>345</v>
      </c>
      <c r="F155" s="220">
        <v>360</v>
      </c>
      <c r="G155" s="220" t="s">
        <v>357</v>
      </c>
      <c r="H155" s="220" t="s">
        <v>347</v>
      </c>
      <c r="I155" s="221" t="s">
        <v>760</v>
      </c>
      <c r="J155" s="221" t="s">
        <v>760</v>
      </c>
      <c r="K155" s="220" t="s">
        <v>359</v>
      </c>
      <c r="L155" s="220" t="s">
        <v>360</v>
      </c>
      <c r="M155" s="220" t="s">
        <v>640</v>
      </c>
      <c r="N155" s="220" t="s">
        <v>761</v>
      </c>
      <c r="O155" s="220" t="s">
        <v>762</v>
      </c>
      <c r="P155" s="220">
        <v>3485757</v>
      </c>
      <c r="Q155" s="220" t="s">
        <v>355</v>
      </c>
    </row>
    <row r="156" spans="1:17" s="59" customFormat="1" ht="13.5">
      <c r="A156" s="220">
        <v>46191601</v>
      </c>
      <c r="B156" s="220" t="s">
        <v>763</v>
      </c>
      <c r="C156" s="220" t="s">
        <v>35</v>
      </c>
      <c r="D156" s="220" t="s">
        <v>35</v>
      </c>
      <c r="E156" s="220" t="s">
        <v>345</v>
      </c>
      <c r="F156" s="220">
        <v>5</v>
      </c>
      <c r="G156" s="220" t="s">
        <v>357</v>
      </c>
      <c r="H156" s="220" t="s">
        <v>347</v>
      </c>
      <c r="I156" s="221" t="s">
        <v>764</v>
      </c>
      <c r="J156" s="221" t="s">
        <v>764</v>
      </c>
      <c r="K156" s="220" t="s">
        <v>359</v>
      </c>
      <c r="L156" s="220" t="s">
        <v>360</v>
      </c>
      <c r="M156" s="220" t="s">
        <v>640</v>
      </c>
      <c r="N156" s="220" t="s">
        <v>761</v>
      </c>
      <c r="O156" s="220" t="s">
        <v>762</v>
      </c>
      <c r="P156" s="220">
        <v>3485757</v>
      </c>
      <c r="Q156" s="220" t="s">
        <v>355</v>
      </c>
    </row>
    <row r="157" spans="1:17" s="59" customFormat="1" ht="13.5">
      <c r="A157" s="220">
        <v>39112505</v>
      </c>
      <c r="B157" s="220" t="s">
        <v>765</v>
      </c>
      <c r="C157" s="220" t="s">
        <v>26</v>
      </c>
      <c r="D157" s="220" t="s">
        <v>26</v>
      </c>
      <c r="E157" s="220" t="s">
        <v>345</v>
      </c>
      <c r="F157" s="220">
        <v>8</v>
      </c>
      <c r="G157" s="220" t="s">
        <v>357</v>
      </c>
      <c r="H157" s="220" t="s">
        <v>347</v>
      </c>
      <c r="I157" s="221" t="s">
        <v>766</v>
      </c>
      <c r="J157" s="221" t="s">
        <v>766</v>
      </c>
      <c r="K157" s="220" t="s">
        <v>359</v>
      </c>
      <c r="L157" s="220" t="s">
        <v>360</v>
      </c>
      <c r="M157" s="220" t="s">
        <v>640</v>
      </c>
      <c r="N157" s="220" t="s">
        <v>767</v>
      </c>
      <c r="O157" s="220" t="s">
        <v>768</v>
      </c>
      <c r="P157" s="220">
        <v>3485757</v>
      </c>
      <c r="Q157" s="220" t="s">
        <v>355</v>
      </c>
    </row>
    <row r="158" spans="1:17" s="59" customFormat="1" ht="13.5">
      <c r="A158" s="220">
        <v>78102203</v>
      </c>
      <c r="B158" s="220" t="s">
        <v>769</v>
      </c>
      <c r="C158" s="220" t="s">
        <v>26</v>
      </c>
      <c r="D158" s="220" t="s">
        <v>26</v>
      </c>
      <c r="E158" s="220" t="s">
        <v>345</v>
      </c>
      <c r="F158" s="220">
        <v>365</v>
      </c>
      <c r="G158" s="220" t="s">
        <v>357</v>
      </c>
      <c r="H158" s="220" t="s">
        <v>347</v>
      </c>
      <c r="I158" s="221" t="s">
        <v>770</v>
      </c>
      <c r="J158" s="221" t="s">
        <v>771</v>
      </c>
      <c r="K158" s="220" t="s">
        <v>359</v>
      </c>
      <c r="L158" s="220" t="s">
        <v>360</v>
      </c>
      <c r="M158" s="220" t="s">
        <v>640</v>
      </c>
      <c r="N158" s="220" t="s">
        <v>767</v>
      </c>
      <c r="O158" s="220" t="s">
        <v>768</v>
      </c>
      <c r="P158" s="220">
        <v>3485757</v>
      </c>
      <c r="Q158" s="220" t="s">
        <v>355</v>
      </c>
    </row>
    <row r="159" spans="1:17" s="59" customFormat="1" ht="13.5">
      <c r="A159" s="220">
        <v>72101511</v>
      </c>
      <c r="B159" s="220" t="s">
        <v>702</v>
      </c>
      <c r="C159" s="220" t="s">
        <v>26</v>
      </c>
      <c r="D159" s="220" t="s">
        <v>26</v>
      </c>
      <c r="E159" s="220" t="s">
        <v>345</v>
      </c>
      <c r="F159" s="220">
        <v>365</v>
      </c>
      <c r="G159" s="220" t="s">
        <v>357</v>
      </c>
      <c r="H159" s="220" t="s">
        <v>347</v>
      </c>
      <c r="I159" s="221" t="s">
        <v>772</v>
      </c>
      <c r="J159" s="221" t="s">
        <v>773</v>
      </c>
      <c r="K159" s="220" t="s">
        <v>359</v>
      </c>
      <c r="L159" s="220" t="s">
        <v>360</v>
      </c>
      <c r="M159" s="220" t="s">
        <v>640</v>
      </c>
      <c r="N159" s="220" t="s">
        <v>767</v>
      </c>
      <c r="O159" s="220" t="s">
        <v>768</v>
      </c>
      <c r="P159" s="220">
        <v>3485757</v>
      </c>
      <c r="Q159" s="220" t="s">
        <v>355</v>
      </c>
    </row>
    <row r="160" spans="1:17" s="59" customFormat="1" ht="13.5">
      <c r="A160" s="220">
        <v>52141526</v>
      </c>
      <c r="B160" s="220" t="s">
        <v>774</v>
      </c>
      <c r="C160" s="220" t="s">
        <v>26</v>
      </c>
      <c r="D160" s="220" t="s">
        <v>26</v>
      </c>
      <c r="E160" s="220" t="s">
        <v>345</v>
      </c>
      <c r="F160" s="220">
        <v>30</v>
      </c>
      <c r="G160" s="220" t="s">
        <v>357</v>
      </c>
      <c r="H160" s="220" t="s">
        <v>347</v>
      </c>
      <c r="I160" s="221" t="s">
        <v>775</v>
      </c>
      <c r="J160" s="221" t="s">
        <v>775</v>
      </c>
      <c r="K160" s="220" t="s">
        <v>359</v>
      </c>
      <c r="L160" s="220" t="s">
        <v>360</v>
      </c>
      <c r="M160" s="220" t="s">
        <v>640</v>
      </c>
      <c r="N160" s="220" t="s">
        <v>767</v>
      </c>
      <c r="O160" s="220" t="s">
        <v>768</v>
      </c>
      <c r="P160" s="220">
        <v>3485757</v>
      </c>
      <c r="Q160" s="220" t="s">
        <v>355</v>
      </c>
    </row>
    <row r="161" spans="1:17" s="59" customFormat="1" ht="13.5">
      <c r="A161" s="220">
        <v>82121700</v>
      </c>
      <c r="B161" s="220" t="s">
        <v>776</v>
      </c>
      <c r="C161" s="220" t="s">
        <v>26</v>
      </c>
      <c r="D161" s="220" t="s">
        <v>26</v>
      </c>
      <c r="E161" s="220" t="s">
        <v>345</v>
      </c>
      <c r="F161" s="220">
        <v>319</v>
      </c>
      <c r="G161" s="220" t="s">
        <v>357</v>
      </c>
      <c r="H161" s="220" t="s">
        <v>347</v>
      </c>
      <c r="I161" s="221" t="s">
        <v>777</v>
      </c>
      <c r="J161" s="221" t="s">
        <v>777</v>
      </c>
      <c r="K161" s="220" t="s">
        <v>359</v>
      </c>
      <c r="L161" s="220" t="s">
        <v>360</v>
      </c>
      <c r="M161" s="220" t="s">
        <v>640</v>
      </c>
      <c r="N161" s="220" t="s">
        <v>778</v>
      </c>
      <c r="O161" s="220" t="s">
        <v>779</v>
      </c>
      <c r="P161" s="220">
        <v>3485757</v>
      </c>
      <c r="Q161" s="220" t="s">
        <v>355</v>
      </c>
    </row>
    <row r="162" spans="1:17" s="59" customFormat="1" ht="13.5">
      <c r="A162" s="220">
        <v>82121700</v>
      </c>
      <c r="B162" s="220" t="s">
        <v>780</v>
      </c>
      <c r="C162" s="220" t="s">
        <v>26</v>
      </c>
      <c r="D162" s="220" t="s">
        <v>26</v>
      </c>
      <c r="E162" s="220" t="s">
        <v>345</v>
      </c>
      <c r="F162" s="220">
        <v>319</v>
      </c>
      <c r="G162" s="220" t="s">
        <v>357</v>
      </c>
      <c r="H162" s="220" t="s">
        <v>347</v>
      </c>
      <c r="I162" s="221" t="s">
        <v>781</v>
      </c>
      <c r="J162" s="221" t="s">
        <v>781</v>
      </c>
      <c r="K162" s="220" t="s">
        <v>359</v>
      </c>
      <c r="L162" s="220" t="s">
        <v>360</v>
      </c>
      <c r="M162" s="220" t="s">
        <v>640</v>
      </c>
      <c r="N162" s="220" t="s">
        <v>778</v>
      </c>
      <c r="O162" s="220" t="s">
        <v>779</v>
      </c>
      <c r="P162" s="220">
        <v>3485757</v>
      </c>
      <c r="Q162" s="220" t="s">
        <v>355</v>
      </c>
    </row>
    <row r="163" spans="1:17" s="59" customFormat="1" ht="13.5">
      <c r="A163" s="220">
        <v>40101701</v>
      </c>
      <c r="B163" s="220" t="s">
        <v>782</v>
      </c>
      <c r="C163" s="220" t="s">
        <v>26</v>
      </c>
      <c r="D163" s="220" t="s">
        <v>26</v>
      </c>
      <c r="E163" s="220" t="s">
        <v>345</v>
      </c>
      <c r="F163" s="220">
        <v>319</v>
      </c>
      <c r="G163" s="220" t="s">
        <v>357</v>
      </c>
      <c r="H163" s="220" t="s">
        <v>347</v>
      </c>
      <c r="I163" s="221" t="s">
        <v>783</v>
      </c>
      <c r="J163" s="221" t="s">
        <v>783</v>
      </c>
      <c r="K163" s="220" t="s">
        <v>359</v>
      </c>
      <c r="L163" s="220" t="s">
        <v>360</v>
      </c>
      <c r="M163" s="220" t="s">
        <v>640</v>
      </c>
      <c r="N163" s="220" t="s">
        <v>778</v>
      </c>
      <c r="O163" s="220" t="s">
        <v>779</v>
      </c>
      <c r="P163" s="220">
        <v>3485757</v>
      </c>
      <c r="Q163" s="220" t="s">
        <v>355</v>
      </c>
    </row>
    <row r="164" spans="1:17" s="59" customFormat="1" ht="13.5">
      <c r="A164" s="220">
        <v>72151511</v>
      </c>
      <c r="B164" s="220" t="s">
        <v>784</v>
      </c>
      <c r="C164" s="220" t="s">
        <v>26</v>
      </c>
      <c r="D164" s="220" t="s">
        <v>26</v>
      </c>
      <c r="E164" s="220" t="s">
        <v>345</v>
      </c>
      <c r="F164" s="220">
        <v>255</v>
      </c>
      <c r="G164" s="220" t="s">
        <v>357</v>
      </c>
      <c r="H164" s="220" t="s">
        <v>347</v>
      </c>
      <c r="I164" s="221" t="s">
        <v>781</v>
      </c>
      <c r="J164" s="221" t="s">
        <v>781</v>
      </c>
      <c r="K164" s="220" t="s">
        <v>359</v>
      </c>
      <c r="L164" s="220" t="s">
        <v>360</v>
      </c>
      <c r="M164" s="220" t="s">
        <v>640</v>
      </c>
      <c r="N164" s="220" t="s">
        <v>778</v>
      </c>
      <c r="O164" s="220" t="s">
        <v>779</v>
      </c>
      <c r="P164" s="220">
        <v>3485757</v>
      </c>
      <c r="Q164" s="220" t="s">
        <v>355</v>
      </c>
    </row>
    <row r="165" spans="1:17" s="59" customFormat="1" ht="13.5">
      <c r="A165" s="220">
        <v>72153608</v>
      </c>
      <c r="B165" s="220" t="s">
        <v>785</v>
      </c>
      <c r="C165" s="220" t="s">
        <v>31</v>
      </c>
      <c r="D165" s="220" t="s">
        <v>31</v>
      </c>
      <c r="E165" s="220" t="s">
        <v>345</v>
      </c>
      <c r="F165" s="220">
        <v>194</v>
      </c>
      <c r="G165" s="220" t="s">
        <v>357</v>
      </c>
      <c r="H165" s="220" t="s">
        <v>347</v>
      </c>
      <c r="I165" s="221" t="s">
        <v>786</v>
      </c>
      <c r="J165" s="221" t="s">
        <v>786</v>
      </c>
      <c r="K165" s="220" t="s">
        <v>359</v>
      </c>
      <c r="L165" s="220" t="s">
        <v>360</v>
      </c>
      <c r="M165" s="220" t="s">
        <v>640</v>
      </c>
      <c r="N165" s="220" t="s">
        <v>778</v>
      </c>
      <c r="O165" s="220" t="s">
        <v>779</v>
      </c>
      <c r="P165" s="220">
        <v>3485757</v>
      </c>
      <c r="Q165" s="220" t="s">
        <v>355</v>
      </c>
    </row>
    <row r="166" spans="1:17" s="59" customFormat="1" ht="13.5">
      <c r="A166" s="220">
        <v>72101511</v>
      </c>
      <c r="B166" s="220" t="s">
        <v>702</v>
      </c>
      <c r="C166" s="220" t="s">
        <v>26</v>
      </c>
      <c r="D166" s="220" t="s">
        <v>26</v>
      </c>
      <c r="E166" s="220" t="s">
        <v>345</v>
      </c>
      <c r="F166" s="220">
        <v>330</v>
      </c>
      <c r="G166" s="220" t="s">
        <v>357</v>
      </c>
      <c r="H166" s="220" t="s">
        <v>347</v>
      </c>
      <c r="I166" s="221" t="s">
        <v>741</v>
      </c>
      <c r="J166" s="221" t="s">
        <v>741</v>
      </c>
      <c r="K166" s="220" t="s">
        <v>359</v>
      </c>
      <c r="L166" s="220" t="s">
        <v>360</v>
      </c>
      <c r="M166" s="220" t="s">
        <v>640</v>
      </c>
      <c r="N166" s="220" t="s">
        <v>787</v>
      </c>
      <c r="O166" s="220" t="s">
        <v>705</v>
      </c>
      <c r="P166" s="220">
        <v>3485757</v>
      </c>
      <c r="Q166" s="220" t="s">
        <v>355</v>
      </c>
    </row>
    <row r="167" spans="1:17" s="59" customFormat="1" ht="13.5">
      <c r="A167" s="220">
        <v>14111815</v>
      </c>
      <c r="B167" s="220" t="s">
        <v>788</v>
      </c>
      <c r="C167" s="220" t="s">
        <v>26</v>
      </c>
      <c r="D167" s="220" t="s">
        <v>26</v>
      </c>
      <c r="E167" s="220" t="s">
        <v>345</v>
      </c>
      <c r="F167" s="220">
        <v>330</v>
      </c>
      <c r="G167" s="220" t="s">
        <v>357</v>
      </c>
      <c r="H167" s="220" t="s">
        <v>347</v>
      </c>
      <c r="I167" s="221" t="s">
        <v>789</v>
      </c>
      <c r="J167" s="221" t="s">
        <v>789</v>
      </c>
      <c r="K167" s="220" t="s">
        <v>359</v>
      </c>
      <c r="L167" s="220" t="s">
        <v>360</v>
      </c>
      <c r="M167" s="220" t="s">
        <v>640</v>
      </c>
      <c r="N167" s="220" t="s">
        <v>787</v>
      </c>
      <c r="O167" s="220" t="s">
        <v>705</v>
      </c>
      <c r="P167" s="220">
        <v>3485757</v>
      </c>
      <c r="Q167" s="220" t="s">
        <v>355</v>
      </c>
    </row>
    <row r="168" spans="1:17" s="59" customFormat="1" ht="13.5">
      <c r="A168" s="220">
        <v>72101511</v>
      </c>
      <c r="B168" s="220" t="s">
        <v>790</v>
      </c>
      <c r="C168" s="220" t="s">
        <v>26</v>
      </c>
      <c r="D168" s="220" t="s">
        <v>26</v>
      </c>
      <c r="E168" s="220" t="s">
        <v>345</v>
      </c>
      <c r="F168" s="220">
        <v>335</v>
      </c>
      <c r="G168" s="220" t="s">
        <v>357</v>
      </c>
      <c r="H168" s="220" t="s">
        <v>347</v>
      </c>
      <c r="I168" s="221" t="s">
        <v>791</v>
      </c>
      <c r="J168" s="221" t="s">
        <v>791</v>
      </c>
      <c r="K168" s="220" t="s">
        <v>359</v>
      </c>
      <c r="L168" s="220" t="s">
        <v>360</v>
      </c>
      <c r="M168" s="220" t="s">
        <v>640</v>
      </c>
      <c r="N168" s="220" t="s">
        <v>792</v>
      </c>
      <c r="O168" s="220" t="s">
        <v>793</v>
      </c>
      <c r="P168" s="220">
        <v>3485757</v>
      </c>
      <c r="Q168" s="220" t="s">
        <v>355</v>
      </c>
    </row>
    <row r="169" spans="1:17" s="59" customFormat="1" ht="13.5">
      <c r="A169" s="220">
        <v>56121006</v>
      </c>
      <c r="B169" s="220" t="s">
        <v>794</v>
      </c>
      <c r="C169" s="220" t="s">
        <v>26</v>
      </c>
      <c r="D169" s="220" t="s">
        <v>26</v>
      </c>
      <c r="E169" s="220" t="s">
        <v>345</v>
      </c>
      <c r="F169" s="220">
        <v>30</v>
      </c>
      <c r="G169" s="220" t="s">
        <v>357</v>
      </c>
      <c r="H169" s="220" t="s">
        <v>347</v>
      </c>
      <c r="I169" s="221" t="s">
        <v>795</v>
      </c>
      <c r="J169" s="221" t="s">
        <v>795</v>
      </c>
      <c r="K169" s="220" t="s">
        <v>359</v>
      </c>
      <c r="L169" s="220" t="s">
        <v>360</v>
      </c>
      <c r="M169" s="220" t="s">
        <v>640</v>
      </c>
      <c r="N169" s="220" t="s">
        <v>792</v>
      </c>
      <c r="O169" s="220" t="s">
        <v>793</v>
      </c>
      <c r="P169" s="220">
        <v>3485757</v>
      </c>
      <c r="Q169" s="220" t="s">
        <v>355</v>
      </c>
    </row>
    <row r="170" spans="1:17" s="59" customFormat="1" ht="13.5">
      <c r="A170" s="220">
        <v>72102900</v>
      </c>
      <c r="B170" s="220" t="s">
        <v>796</v>
      </c>
      <c r="C170" s="220" t="s">
        <v>26</v>
      </c>
      <c r="D170" s="220" t="s">
        <v>26</v>
      </c>
      <c r="E170" s="220" t="s">
        <v>345</v>
      </c>
      <c r="F170" s="220">
        <v>365</v>
      </c>
      <c r="G170" s="220" t="s">
        <v>357</v>
      </c>
      <c r="H170" s="220" t="s">
        <v>347</v>
      </c>
      <c r="I170" s="221" t="s">
        <v>797</v>
      </c>
      <c r="J170" s="221" t="s">
        <v>797</v>
      </c>
      <c r="K170" s="220" t="s">
        <v>359</v>
      </c>
      <c r="L170" s="220" t="s">
        <v>360</v>
      </c>
      <c r="M170" s="220" t="s">
        <v>640</v>
      </c>
      <c r="N170" s="220" t="s">
        <v>798</v>
      </c>
      <c r="O170" s="220" t="s">
        <v>799</v>
      </c>
      <c r="P170" s="220">
        <v>3485757</v>
      </c>
      <c r="Q170" s="220" t="s">
        <v>355</v>
      </c>
    </row>
    <row r="171" spans="1:17" s="59" customFormat="1" ht="13.5">
      <c r="A171" s="220">
        <v>72102900</v>
      </c>
      <c r="B171" s="220" t="s">
        <v>800</v>
      </c>
      <c r="C171" s="220" t="s">
        <v>26</v>
      </c>
      <c r="D171" s="220" t="s">
        <v>26</v>
      </c>
      <c r="E171" s="220" t="s">
        <v>345</v>
      </c>
      <c r="F171" s="220">
        <v>365</v>
      </c>
      <c r="G171" s="220" t="s">
        <v>357</v>
      </c>
      <c r="H171" s="220" t="s">
        <v>347</v>
      </c>
      <c r="I171" s="221" t="s">
        <v>801</v>
      </c>
      <c r="J171" s="221" t="s">
        <v>801</v>
      </c>
      <c r="K171" s="220" t="s">
        <v>359</v>
      </c>
      <c r="L171" s="220" t="s">
        <v>360</v>
      </c>
      <c r="M171" s="220" t="s">
        <v>640</v>
      </c>
      <c r="N171" s="220" t="s">
        <v>798</v>
      </c>
      <c r="O171" s="220" t="s">
        <v>799</v>
      </c>
      <c r="P171" s="220">
        <v>3485757</v>
      </c>
      <c r="Q171" s="220" t="s">
        <v>355</v>
      </c>
    </row>
    <row r="172" spans="1:17" s="59" customFormat="1" ht="13.5">
      <c r="A172" s="220">
        <v>72101511</v>
      </c>
      <c r="B172" s="220" t="s">
        <v>802</v>
      </c>
      <c r="C172" s="220" t="s">
        <v>26</v>
      </c>
      <c r="D172" s="220" t="s">
        <v>26</v>
      </c>
      <c r="E172" s="220" t="s">
        <v>345</v>
      </c>
      <c r="F172" s="220">
        <v>365</v>
      </c>
      <c r="G172" s="220" t="s">
        <v>357</v>
      </c>
      <c r="H172" s="220" t="s">
        <v>347</v>
      </c>
      <c r="I172" s="221" t="s">
        <v>803</v>
      </c>
      <c r="J172" s="221" t="s">
        <v>803</v>
      </c>
      <c r="K172" s="220" t="s">
        <v>359</v>
      </c>
      <c r="L172" s="220" t="s">
        <v>360</v>
      </c>
      <c r="M172" s="220" t="s">
        <v>640</v>
      </c>
      <c r="N172" s="220" t="s">
        <v>798</v>
      </c>
      <c r="O172" s="220" t="s">
        <v>799</v>
      </c>
      <c r="P172" s="220">
        <v>3485757</v>
      </c>
      <c r="Q172" s="220" t="s">
        <v>355</v>
      </c>
    </row>
    <row r="173" spans="1:17" s="59" customFormat="1" ht="13.5">
      <c r="A173" s="220">
        <v>82121503</v>
      </c>
      <c r="B173" s="220" t="s">
        <v>804</v>
      </c>
      <c r="C173" s="220" t="s">
        <v>26</v>
      </c>
      <c r="D173" s="220" t="s">
        <v>26</v>
      </c>
      <c r="E173" s="220" t="s">
        <v>345</v>
      </c>
      <c r="F173" s="220">
        <v>350</v>
      </c>
      <c r="G173" s="220" t="s">
        <v>357</v>
      </c>
      <c r="H173" s="220" t="s">
        <v>347</v>
      </c>
      <c r="I173" s="221" t="s">
        <v>770</v>
      </c>
      <c r="J173" s="221" t="s">
        <v>770</v>
      </c>
      <c r="K173" s="220" t="s">
        <v>359</v>
      </c>
      <c r="L173" s="220" t="s">
        <v>360</v>
      </c>
      <c r="M173" s="220" t="s">
        <v>640</v>
      </c>
      <c r="N173" s="220" t="s">
        <v>673</v>
      </c>
      <c r="O173" s="220" t="s">
        <v>674</v>
      </c>
      <c r="P173" s="220">
        <v>3485757</v>
      </c>
      <c r="Q173" s="220" t="s">
        <v>355</v>
      </c>
    </row>
    <row r="174" spans="1:17" s="59" customFormat="1" ht="13.5">
      <c r="A174" s="220">
        <v>81112002</v>
      </c>
      <c r="B174" s="220" t="s">
        <v>805</v>
      </c>
      <c r="C174" s="220" t="s">
        <v>26</v>
      </c>
      <c r="D174" s="220" t="s">
        <v>26</v>
      </c>
      <c r="E174" s="220" t="s">
        <v>345</v>
      </c>
      <c r="F174" s="220">
        <v>365</v>
      </c>
      <c r="G174" s="220" t="s">
        <v>357</v>
      </c>
      <c r="H174" s="220" t="s">
        <v>347</v>
      </c>
      <c r="I174" s="221" t="s">
        <v>806</v>
      </c>
      <c r="J174" s="221" t="s">
        <v>481</v>
      </c>
      <c r="K174" s="220" t="s">
        <v>359</v>
      </c>
      <c r="L174" s="220" t="s">
        <v>360</v>
      </c>
      <c r="M174" s="220" t="s">
        <v>640</v>
      </c>
      <c r="N174" s="220" t="s">
        <v>713</v>
      </c>
      <c r="O174" s="220" t="s">
        <v>807</v>
      </c>
      <c r="P174" s="220">
        <v>3485757</v>
      </c>
      <c r="Q174" s="220" t="s">
        <v>355</v>
      </c>
    </row>
    <row r="175" spans="1:17" s="59" customFormat="1" ht="13.5">
      <c r="A175" s="220">
        <v>82121503</v>
      </c>
      <c r="B175" s="220" t="s">
        <v>808</v>
      </c>
      <c r="C175" s="220" t="s">
        <v>33</v>
      </c>
      <c r="D175" s="220" t="s">
        <v>33</v>
      </c>
      <c r="E175" s="220" t="s">
        <v>345</v>
      </c>
      <c r="F175" s="220">
        <v>20</v>
      </c>
      <c r="G175" s="220" t="s">
        <v>357</v>
      </c>
      <c r="H175" s="220" t="s">
        <v>347</v>
      </c>
      <c r="I175" s="221" t="s">
        <v>809</v>
      </c>
      <c r="J175" s="221" t="s">
        <v>809</v>
      </c>
      <c r="K175" s="220" t="s">
        <v>359</v>
      </c>
      <c r="L175" s="220" t="s">
        <v>360</v>
      </c>
      <c r="M175" s="220" t="s">
        <v>640</v>
      </c>
      <c r="N175" s="220" t="s">
        <v>719</v>
      </c>
      <c r="O175" s="220" t="s">
        <v>810</v>
      </c>
      <c r="P175" s="220">
        <v>3485757</v>
      </c>
      <c r="Q175" s="220" t="s">
        <v>355</v>
      </c>
    </row>
    <row r="176" spans="1:17" s="59" customFormat="1" ht="13.5">
      <c r="A176" s="220">
        <v>82151503</v>
      </c>
      <c r="B176" s="220" t="s">
        <v>811</v>
      </c>
      <c r="C176" s="220" t="s">
        <v>26</v>
      </c>
      <c r="D176" s="220" t="s">
        <v>26</v>
      </c>
      <c r="E176" s="220" t="s">
        <v>345</v>
      </c>
      <c r="F176" s="220">
        <v>298</v>
      </c>
      <c r="G176" s="220" t="s">
        <v>357</v>
      </c>
      <c r="H176" s="220" t="s">
        <v>347</v>
      </c>
      <c r="I176" s="221" t="s">
        <v>479</v>
      </c>
      <c r="J176" s="221" t="s">
        <v>479</v>
      </c>
      <c r="K176" s="220" t="s">
        <v>359</v>
      </c>
      <c r="L176" s="220" t="s">
        <v>360</v>
      </c>
      <c r="M176" s="220" t="s">
        <v>640</v>
      </c>
      <c r="N176" s="220" t="s">
        <v>728</v>
      </c>
      <c r="O176" s="220" t="s">
        <v>812</v>
      </c>
      <c r="P176" s="220">
        <v>3485757</v>
      </c>
      <c r="Q176" s="220" t="s">
        <v>355</v>
      </c>
    </row>
    <row r="177" spans="1:17" s="59" customFormat="1" ht="13.5">
      <c r="A177" s="220">
        <v>82121503</v>
      </c>
      <c r="B177" s="220" t="s">
        <v>813</v>
      </c>
      <c r="C177" s="220" t="s">
        <v>26</v>
      </c>
      <c r="D177" s="220" t="s">
        <v>26</v>
      </c>
      <c r="E177" s="220" t="s">
        <v>345</v>
      </c>
      <c r="F177" s="220">
        <v>360</v>
      </c>
      <c r="G177" s="220" t="s">
        <v>357</v>
      </c>
      <c r="H177" s="220" t="s">
        <v>347</v>
      </c>
      <c r="I177" s="221" t="s">
        <v>733</v>
      </c>
      <c r="J177" s="221" t="s">
        <v>733</v>
      </c>
      <c r="K177" s="220" t="s">
        <v>359</v>
      </c>
      <c r="L177" s="220" t="s">
        <v>360</v>
      </c>
      <c r="M177" s="220" t="s">
        <v>640</v>
      </c>
      <c r="N177" s="220" t="s">
        <v>353</v>
      </c>
      <c r="O177" s="220" t="s">
        <v>734</v>
      </c>
      <c r="P177" s="220">
        <v>3485757</v>
      </c>
      <c r="Q177" s="220" t="s">
        <v>355</v>
      </c>
    </row>
    <row r="178" spans="1:17" s="59" customFormat="1" ht="13.5">
      <c r="A178" s="220">
        <v>82121503</v>
      </c>
      <c r="B178" s="220" t="s">
        <v>814</v>
      </c>
      <c r="C178" s="220" t="s">
        <v>26</v>
      </c>
      <c r="D178" s="220" t="s">
        <v>26</v>
      </c>
      <c r="E178" s="220" t="s">
        <v>345</v>
      </c>
      <c r="F178" s="220">
        <v>340</v>
      </c>
      <c r="G178" s="220" t="s">
        <v>357</v>
      </c>
      <c r="H178" s="220" t="s">
        <v>347</v>
      </c>
      <c r="I178" s="221" t="s">
        <v>481</v>
      </c>
      <c r="J178" s="221" t="s">
        <v>481</v>
      </c>
      <c r="K178" s="220" t="s">
        <v>359</v>
      </c>
      <c r="L178" s="220" t="s">
        <v>360</v>
      </c>
      <c r="M178" s="220" t="s">
        <v>640</v>
      </c>
      <c r="N178" s="220" t="s">
        <v>743</v>
      </c>
      <c r="O178" s="220" t="s">
        <v>744</v>
      </c>
      <c r="P178" s="220">
        <v>3485757</v>
      </c>
      <c r="Q178" s="220" t="s">
        <v>355</v>
      </c>
    </row>
    <row r="179" spans="1:17" s="59" customFormat="1" ht="13.5">
      <c r="A179" s="220">
        <v>82121507</v>
      </c>
      <c r="B179" s="220" t="s">
        <v>815</v>
      </c>
      <c r="C179" s="220" t="s">
        <v>26</v>
      </c>
      <c r="D179" s="220" t="s">
        <v>26</v>
      </c>
      <c r="E179" s="220" t="s">
        <v>345</v>
      </c>
      <c r="F179" s="220">
        <v>360</v>
      </c>
      <c r="G179" s="220" t="s">
        <v>357</v>
      </c>
      <c r="H179" s="220" t="s">
        <v>347</v>
      </c>
      <c r="I179" s="221" t="s">
        <v>479</v>
      </c>
      <c r="J179" s="221" t="s">
        <v>479</v>
      </c>
      <c r="K179" s="220" t="s">
        <v>359</v>
      </c>
      <c r="L179" s="220" t="s">
        <v>360</v>
      </c>
      <c r="M179" s="220" t="s">
        <v>640</v>
      </c>
      <c r="N179" s="220" t="s">
        <v>761</v>
      </c>
      <c r="O179" s="220" t="s">
        <v>816</v>
      </c>
      <c r="P179" s="220">
        <v>3485757</v>
      </c>
      <c r="Q179" s="220" t="s">
        <v>355</v>
      </c>
    </row>
    <row r="180" spans="1:17" s="59" customFormat="1" ht="13.5">
      <c r="A180" s="220">
        <v>82121503</v>
      </c>
      <c r="B180" s="220" t="s">
        <v>817</v>
      </c>
      <c r="C180" s="220" t="s">
        <v>26</v>
      </c>
      <c r="D180" s="220" t="s">
        <v>26</v>
      </c>
      <c r="E180" s="220" t="s">
        <v>345</v>
      </c>
      <c r="F180" s="220">
        <v>335</v>
      </c>
      <c r="G180" s="220" t="s">
        <v>357</v>
      </c>
      <c r="H180" s="220" t="s">
        <v>347</v>
      </c>
      <c r="I180" s="221" t="s">
        <v>741</v>
      </c>
      <c r="J180" s="221" t="s">
        <v>741</v>
      </c>
      <c r="K180" s="220" t="s">
        <v>359</v>
      </c>
      <c r="L180" s="220" t="s">
        <v>360</v>
      </c>
      <c r="M180" s="220" t="s">
        <v>640</v>
      </c>
      <c r="N180" s="220" t="s">
        <v>792</v>
      </c>
      <c r="O180" s="220" t="s">
        <v>793</v>
      </c>
      <c r="P180" s="220">
        <v>3485757</v>
      </c>
      <c r="Q180" s="220" t="s">
        <v>355</v>
      </c>
    </row>
    <row r="181" spans="1:17" s="59" customFormat="1" ht="13.5">
      <c r="A181" s="220">
        <v>82121512</v>
      </c>
      <c r="B181" s="220" t="s">
        <v>818</v>
      </c>
      <c r="C181" s="220" t="s">
        <v>26</v>
      </c>
      <c r="D181" s="220" t="s">
        <v>26</v>
      </c>
      <c r="E181" s="220" t="s">
        <v>345</v>
      </c>
      <c r="F181" s="220">
        <v>319</v>
      </c>
      <c r="G181" s="220" t="s">
        <v>357</v>
      </c>
      <c r="H181" s="220" t="s">
        <v>347</v>
      </c>
      <c r="I181" s="221" t="s">
        <v>819</v>
      </c>
      <c r="J181" s="221" t="s">
        <v>820</v>
      </c>
      <c r="K181" s="220" t="s">
        <v>359</v>
      </c>
      <c r="L181" s="220" t="s">
        <v>360</v>
      </c>
      <c r="M181" s="220" t="s">
        <v>640</v>
      </c>
      <c r="N181" s="220" t="s">
        <v>778</v>
      </c>
      <c r="O181" s="220" t="s">
        <v>779</v>
      </c>
      <c r="P181" s="220">
        <v>3485757</v>
      </c>
      <c r="Q181" s="220" t="s">
        <v>355</v>
      </c>
    </row>
    <row r="182" spans="1:17" s="59" customFormat="1" ht="13.5">
      <c r="A182" s="220">
        <v>82121503</v>
      </c>
      <c r="B182" s="220" t="s">
        <v>821</v>
      </c>
      <c r="C182" s="220" t="s">
        <v>26</v>
      </c>
      <c r="D182" s="220" t="s">
        <v>26</v>
      </c>
      <c r="E182" s="220" t="s">
        <v>345</v>
      </c>
      <c r="F182" s="220">
        <v>360</v>
      </c>
      <c r="G182" s="220" t="s">
        <v>357</v>
      </c>
      <c r="H182" s="220" t="s">
        <v>347</v>
      </c>
      <c r="I182" s="221" t="s">
        <v>741</v>
      </c>
      <c r="J182" s="221" t="s">
        <v>822</v>
      </c>
      <c r="K182" s="220" t="s">
        <v>359</v>
      </c>
      <c r="L182" s="220" t="s">
        <v>360</v>
      </c>
      <c r="M182" s="220" t="s">
        <v>640</v>
      </c>
      <c r="N182" s="220" t="s">
        <v>353</v>
      </c>
      <c r="O182" s="220" t="s">
        <v>823</v>
      </c>
      <c r="P182" s="220">
        <v>3485757</v>
      </c>
      <c r="Q182" s="220" t="s">
        <v>355</v>
      </c>
    </row>
    <row r="183" spans="1:17" s="59" customFormat="1" ht="13.5">
      <c r="A183" s="220">
        <v>81111508</v>
      </c>
      <c r="B183" s="220" t="s">
        <v>824</v>
      </c>
      <c r="C183" s="220" t="s">
        <v>31</v>
      </c>
      <c r="D183" s="220" t="s">
        <v>31</v>
      </c>
      <c r="E183" s="220" t="s">
        <v>345</v>
      </c>
      <c r="F183" s="220">
        <v>365</v>
      </c>
      <c r="G183" s="220" t="s">
        <v>357</v>
      </c>
      <c r="H183" s="220" t="s">
        <v>347</v>
      </c>
      <c r="I183" s="221" t="s">
        <v>825</v>
      </c>
      <c r="J183" s="221" t="s">
        <v>826</v>
      </c>
      <c r="K183" s="220" t="s">
        <v>350</v>
      </c>
      <c r="L183" s="220" t="s">
        <v>351</v>
      </c>
      <c r="M183" s="220" t="s">
        <v>601</v>
      </c>
      <c r="N183" s="220" t="s">
        <v>353</v>
      </c>
      <c r="O183" s="220" t="s">
        <v>827</v>
      </c>
      <c r="P183" s="220">
        <v>3485757</v>
      </c>
      <c r="Q183" s="220" t="s">
        <v>355</v>
      </c>
    </row>
    <row r="184" spans="1:17" s="59" customFormat="1" ht="13.5">
      <c r="A184" s="220">
        <v>80101507</v>
      </c>
      <c r="B184" s="220" t="s">
        <v>828</v>
      </c>
      <c r="C184" s="220" t="s">
        <v>30</v>
      </c>
      <c r="D184" s="220" t="s">
        <v>30</v>
      </c>
      <c r="E184" s="220" t="s">
        <v>345</v>
      </c>
      <c r="F184" s="220">
        <v>189</v>
      </c>
      <c r="G184" s="220" t="s">
        <v>371</v>
      </c>
      <c r="H184" s="220" t="s">
        <v>347</v>
      </c>
      <c r="I184" s="221" t="s">
        <v>829</v>
      </c>
      <c r="J184" s="221" t="s">
        <v>829</v>
      </c>
      <c r="K184" s="220" t="s">
        <v>359</v>
      </c>
      <c r="L184" s="220" t="s">
        <v>360</v>
      </c>
      <c r="M184" s="220" t="s">
        <v>601</v>
      </c>
      <c r="N184" s="220" t="s">
        <v>353</v>
      </c>
      <c r="O184" s="220" t="s">
        <v>830</v>
      </c>
      <c r="P184" s="220">
        <v>3485757</v>
      </c>
      <c r="Q184" s="220" t="s">
        <v>355</v>
      </c>
    </row>
    <row r="185" spans="1:17" s="59" customFormat="1" ht="13.5">
      <c r="A185" s="220">
        <v>80101507</v>
      </c>
      <c r="B185" s="220" t="s">
        <v>831</v>
      </c>
      <c r="C185" s="220" t="s">
        <v>28</v>
      </c>
      <c r="D185" s="220" t="s">
        <v>28</v>
      </c>
      <c r="E185" s="220" t="s">
        <v>345</v>
      </c>
      <c r="F185" s="220">
        <v>180</v>
      </c>
      <c r="G185" s="220" t="s">
        <v>346</v>
      </c>
      <c r="H185" s="220" t="s">
        <v>347</v>
      </c>
      <c r="I185" s="221" t="s">
        <v>646</v>
      </c>
      <c r="J185" s="221" t="s">
        <v>646</v>
      </c>
      <c r="K185" s="220" t="s">
        <v>359</v>
      </c>
      <c r="L185" s="220" t="s">
        <v>360</v>
      </c>
      <c r="M185" s="220" t="s">
        <v>601</v>
      </c>
      <c r="N185" s="220" t="s">
        <v>353</v>
      </c>
      <c r="O185" s="220" t="s">
        <v>830</v>
      </c>
      <c r="P185" s="220">
        <v>3485757</v>
      </c>
      <c r="Q185" s="220" t="s">
        <v>355</v>
      </c>
    </row>
    <row r="186" spans="1:17" s="59" customFormat="1" ht="13.5">
      <c r="A186" s="220">
        <v>81112218</v>
      </c>
      <c r="B186" s="220" t="s">
        <v>832</v>
      </c>
      <c r="C186" s="220" t="s">
        <v>31</v>
      </c>
      <c r="D186" s="220" t="s">
        <v>31</v>
      </c>
      <c r="E186" s="220" t="s">
        <v>345</v>
      </c>
      <c r="F186" s="220">
        <v>365</v>
      </c>
      <c r="G186" s="220" t="s">
        <v>357</v>
      </c>
      <c r="H186" s="220" t="s">
        <v>347</v>
      </c>
      <c r="I186" s="221" t="s">
        <v>833</v>
      </c>
      <c r="J186" s="221" t="s">
        <v>833</v>
      </c>
      <c r="K186" s="220" t="s">
        <v>359</v>
      </c>
      <c r="L186" s="220" t="s">
        <v>360</v>
      </c>
      <c r="M186" s="220" t="s">
        <v>601</v>
      </c>
      <c r="N186" s="220" t="s">
        <v>353</v>
      </c>
      <c r="O186" s="220" t="s">
        <v>386</v>
      </c>
      <c r="P186" s="220">
        <v>3485757</v>
      </c>
      <c r="Q186" s="220" t="s">
        <v>355</v>
      </c>
    </row>
    <row r="187" spans="1:17" s="59" customFormat="1" ht="13.5">
      <c r="A187" s="220">
        <v>81112218</v>
      </c>
      <c r="B187" s="220" t="s">
        <v>834</v>
      </c>
      <c r="C187" s="220" t="s">
        <v>29</v>
      </c>
      <c r="D187" s="220" t="s">
        <v>29</v>
      </c>
      <c r="E187" s="220" t="s">
        <v>345</v>
      </c>
      <c r="F187" s="220">
        <v>365</v>
      </c>
      <c r="G187" s="220" t="s">
        <v>371</v>
      </c>
      <c r="H187" s="220" t="s">
        <v>347</v>
      </c>
      <c r="I187" s="221" t="s">
        <v>835</v>
      </c>
      <c r="J187" s="221" t="s">
        <v>835</v>
      </c>
      <c r="K187" s="220" t="s">
        <v>359</v>
      </c>
      <c r="L187" s="220" t="s">
        <v>360</v>
      </c>
      <c r="M187" s="220" t="s">
        <v>601</v>
      </c>
      <c r="N187" s="220" t="s">
        <v>353</v>
      </c>
      <c r="O187" s="220" t="s">
        <v>836</v>
      </c>
      <c r="P187" s="220">
        <v>3485757</v>
      </c>
      <c r="Q187" s="220" t="s">
        <v>355</v>
      </c>
    </row>
    <row r="188" spans="1:17" s="59" customFormat="1" ht="13.5">
      <c r="A188" s="220">
        <v>81111600</v>
      </c>
      <c r="B188" s="220" t="s">
        <v>837</v>
      </c>
      <c r="C188" s="220" t="s">
        <v>36</v>
      </c>
      <c r="D188" s="220" t="s">
        <v>36</v>
      </c>
      <c r="E188" s="220" t="s">
        <v>345</v>
      </c>
      <c r="F188" s="220">
        <v>365</v>
      </c>
      <c r="G188" s="220" t="s">
        <v>357</v>
      </c>
      <c r="H188" s="220" t="s">
        <v>347</v>
      </c>
      <c r="I188" s="221" t="s">
        <v>838</v>
      </c>
      <c r="J188" s="221" t="s">
        <v>838</v>
      </c>
      <c r="K188" s="220" t="s">
        <v>359</v>
      </c>
      <c r="L188" s="220" t="s">
        <v>360</v>
      </c>
      <c r="M188" s="220" t="s">
        <v>368</v>
      </c>
      <c r="N188" s="220" t="s">
        <v>353</v>
      </c>
      <c r="O188" s="220" t="s">
        <v>441</v>
      </c>
      <c r="P188" s="220">
        <v>3485757</v>
      </c>
      <c r="Q188" s="220" t="s">
        <v>355</v>
      </c>
    </row>
    <row r="189" spans="1:17" s="59" customFormat="1" ht="13.5">
      <c r="A189" s="220">
        <v>81112218</v>
      </c>
      <c r="B189" s="220" t="s">
        <v>839</v>
      </c>
      <c r="C189" s="220" t="s">
        <v>31</v>
      </c>
      <c r="D189" s="220" t="s">
        <v>31</v>
      </c>
      <c r="E189" s="220" t="s">
        <v>345</v>
      </c>
      <c r="F189" s="220">
        <v>365</v>
      </c>
      <c r="G189" s="220" t="s">
        <v>357</v>
      </c>
      <c r="H189" s="220" t="s">
        <v>347</v>
      </c>
      <c r="I189" s="221" t="s">
        <v>840</v>
      </c>
      <c r="J189" s="221" t="s">
        <v>840</v>
      </c>
      <c r="K189" s="220" t="s">
        <v>359</v>
      </c>
      <c r="L189" s="220" t="s">
        <v>360</v>
      </c>
      <c r="M189" s="220" t="s">
        <v>601</v>
      </c>
      <c r="N189" s="220" t="s">
        <v>353</v>
      </c>
      <c r="O189" s="220" t="s">
        <v>386</v>
      </c>
      <c r="P189" s="220">
        <v>3485757</v>
      </c>
      <c r="Q189" s="220" t="s">
        <v>355</v>
      </c>
    </row>
    <row r="190" spans="1:17" s="59" customFormat="1" ht="13.5">
      <c r="A190" s="220">
        <v>81112218</v>
      </c>
      <c r="B190" s="220" t="s">
        <v>841</v>
      </c>
      <c r="C190" s="220" t="s">
        <v>29</v>
      </c>
      <c r="D190" s="220" t="s">
        <v>29</v>
      </c>
      <c r="E190" s="220" t="s">
        <v>345</v>
      </c>
      <c r="F190" s="220">
        <v>365</v>
      </c>
      <c r="G190" s="220" t="s">
        <v>346</v>
      </c>
      <c r="H190" s="220" t="s">
        <v>347</v>
      </c>
      <c r="I190" s="221" t="s">
        <v>842</v>
      </c>
      <c r="J190" s="221" t="s">
        <v>842</v>
      </c>
      <c r="K190" s="220" t="s">
        <v>359</v>
      </c>
      <c r="L190" s="220" t="s">
        <v>360</v>
      </c>
      <c r="M190" s="220" t="s">
        <v>601</v>
      </c>
      <c r="N190" s="220" t="s">
        <v>353</v>
      </c>
      <c r="O190" s="220" t="s">
        <v>836</v>
      </c>
      <c r="P190" s="220">
        <v>3485757</v>
      </c>
      <c r="Q190" s="220" t="s">
        <v>355</v>
      </c>
    </row>
    <row r="191" spans="1:17" s="59" customFormat="1" ht="13.5">
      <c r="A191" s="220">
        <v>81112218</v>
      </c>
      <c r="B191" s="220" t="s">
        <v>843</v>
      </c>
      <c r="C191" s="220" t="s">
        <v>33</v>
      </c>
      <c r="D191" s="220" t="s">
        <v>33</v>
      </c>
      <c r="E191" s="220" t="s">
        <v>345</v>
      </c>
      <c r="F191" s="220">
        <v>365</v>
      </c>
      <c r="G191" s="220" t="s">
        <v>357</v>
      </c>
      <c r="H191" s="220" t="s">
        <v>347</v>
      </c>
      <c r="I191" s="221" t="s">
        <v>844</v>
      </c>
      <c r="J191" s="221" t="s">
        <v>844</v>
      </c>
      <c r="K191" s="220" t="s">
        <v>359</v>
      </c>
      <c r="L191" s="220" t="s">
        <v>360</v>
      </c>
      <c r="M191" s="220" t="s">
        <v>601</v>
      </c>
      <c r="N191" s="220" t="s">
        <v>353</v>
      </c>
      <c r="O191" s="220" t="s">
        <v>836</v>
      </c>
      <c r="P191" s="220">
        <v>3485757</v>
      </c>
      <c r="Q191" s="220" t="s">
        <v>355</v>
      </c>
    </row>
    <row r="192" spans="1:17" s="59" customFormat="1" ht="13.5">
      <c r="A192" s="220">
        <v>81112218</v>
      </c>
      <c r="B192" s="220" t="s">
        <v>845</v>
      </c>
      <c r="C192" s="220" t="s">
        <v>31</v>
      </c>
      <c r="D192" s="220" t="s">
        <v>31</v>
      </c>
      <c r="E192" s="220" t="s">
        <v>345</v>
      </c>
      <c r="F192" s="220">
        <v>365</v>
      </c>
      <c r="G192" s="220" t="s">
        <v>357</v>
      </c>
      <c r="H192" s="220" t="s">
        <v>347</v>
      </c>
      <c r="I192" s="221" t="s">
        <v>846</v>
      </c>
      <c r="J192" s="221" t="s">
        <v>846</v>
      </c>
      <c r="K192" s="220" t="s">
        <v>359</v>
      </c>
      <c r="L192" s="220" t="s">
        <v>360</v>
      </c>
      <c r="M192" s="220" t="s">
        <v>601</v>
      </c>
      <c r="N192" s="220" t="s">
        <v>353</v>
      </c>
      <c r="O192" s="220" t="s">
        <v>847</v>
      </c>
      <c r="P192" s="220">
        <v>3485757</v>
      </c>
      <c r="Q192" s="220" t="s">
        <v>355</v>
      </c>
    </row>
    <row r="193" spans="1:17" s="59" customFormat="1" ht="13.5">
      <c r="A193" s="220">
        <v>81112218</v>
      </c>
      <c r="B193" s="220" t="s">
        <v>848</v>
      </c>
      <c r="C193" s="220" t="s">
        <v>32</v>
      </c>
      <c r="D193" s="220" t="s">
        <v>32</v>
      </c>
      <c r="E193" s="220" t="s">
        <v>345</v>
      </c>
      <c r="F193" s="220">
        <v>365</v>
      </c>
      <c r="G193" s="220" t="s">
        <v>357</v>
      </c>
      <c r="H193" s="220" t="s">
        <v>347</v>
      </c>
      <c r="I193" s="221" t="s">
        <v>849</v>
      </c>
      <c r="J193" s="221" t="s">
        <v>849</v>
      </c>
      <c r="K193" s="220" t="s">
        <v>359</v>
      </c>
      <c r="L193" s="220" t="s">
        <v>360</v>
      </c>
      <c r="M193" s="220" t="s">
        <v>601</v>
      </c>
      <c r="N193" s="220" t="s">
        <v>353</v>
      </c>
      <c r="O193" s="220" t="s">
        <v>386</v>
      </c>
      <c r="P193" s="220">
        <v>3485757</v>
      </c>
      <c r="Q193" s="220" t="s">
        <v>355</v>
      </c>
    </row>
    <row r="194" spans="1:17" s="59" customFormat="1" ht="13.5">
      <c r="A194" s="220">
        <v>43232107</v>
      </c>
      <c r="B194" s="220" t="s">
        <v>850</v>
      </c>
      <c r="C194" s="220" t="s">
        <v>31</v>
      </c>
      <c r="D194" s="220" t="s">
        <v>31</v>
      </c>
      <c r="E194" s="220" t="s">
        <v>345</v>
      </c>
      <c r="F194" s="220">
        <v>365</v>
      </c>
      <c r="G194" s="220" t="s">
        <v>357</v>
      </c>
      <c r="H194" s="220" t="s">
        <v>347</v>
      </c>
      <c r="I194" s="221" t="s">
        <v>851</v>
      </c>
      <c r="J194" s="221" t="s">
        <v>851</v>
      </c>
      <c r="K194" s="220" t="s">
        <v>359</v>
      </c>
      <c r="L194" s="220" t="s">
        <v>360</v>
      </c>
      <c r="M194" s="220" t="s">
        <v>601</v>
      </c>
      <c r="N194" s="220" t="s">
        <v>353</v>
      </c>
      <c r="O194" s="220" t="s">
        <v>386</v>
      </c>
      <c r="P194" s="220">
        <v>3485757</v>
      </c>
      <c r="Q194" s="220" t="s">
        <v>355</v>
      </c>
    </row>
    <row r="195" spans="1:17" s="59" customFormat="1" ht="13.5">
      <c r="A195" s="220">
        <v>81112218</v>
      </c>
      <c r="B195" s="220" t="s">
        <v>852</v>
      </c>
      <c r="C195" s="220" t="s">
        <v>31</v>
      </c>
      <c r="D195" s="220" t="s">
        <v>31</v>
      </c>
      <c r="E195" s="220" t="s">
        <v>345</v>
      </c>
      <c r="F195" s="220">
        <v>365</v>
      </c>
      <c r="G195" s="220" t="s">
        <v>357</v>
      </c>
      <c r="H195" s="220" t="s">
        <v>347</v>
      </c>
      <c r="I195" s="221" t="s">
        <v>853</v>
      </c>
      <c r="J195" s="221" t="s">
        <v>853</v>
      </c>
      <c r="K195" s="220" t="s">
        <v>359</v>
      </c>
      <c r="L195" s="220" t="s">
        <v>360</v>
      </c>
      <c r="M195" s="220" t="s">
        <v>601</v>
      </c>
      <c r="N195" s="220" t="s">
        <v>353</v>
      </c>
      <c r="O195" s="220" t="s">
        <v>847</v>
      </c>
      <c r="P195" s="220">
        <v>3485757</v>
      </c>
      <c r="Q195" s="220" t="s">
        <v>355</v>
      </c>
    </row>
    <row r="196" spans="1:17" s="59" customFormat="1" ht="13.5">
      <c r="A196" s="220">
        <v>43232107</v>
      </c>
      <c r="B196" s="220" t="s">
        <v>854</v>
      </c>
      <c r="C196" s="220" t="s">
        <v>31</v>
      </c>
      <c r="D196" s="220" t="s">
        <v>31</v>
      </c>
      <c r="E196" s="220" t="s">
        <v>345</v>
      </c>
      <c r="F196" s="220">
        <v>365</v>
      </c>
      <c r="G196" s="220" t="s">
        <v>357</v>
      </c>
      <c r="H196" s="220" t="s">
        <v>347</v>
      </c>
      <c r="I196" s="221" t="s">
        <v>855</v>
      </c>
      <c r="J196" s="221" t="s">
        <v>855</v>
      </c>
      <c r="K196" s="220" t="s">
        <v>359</v>
      </c>
      <c r="L196" s="220" t="s">
        <v>360</v>
      </c>
      <c r="M196" s="220" t="s">
        <v>601</v>
      </c>
      <c r="N196" s="220" t="s">
        <v>353</v>
      </c>
      <c r="O196" s="220" t="s">
        <v>856</v>
      </c>
      <c r="P196" s="220">
        <v>3485757</v>
      </c>
      <c r="Q196" s="220" t="s">
        <v>355</v>
      </c>
    </row>
    <row r="197" spans="1:17" s="59" customFormat="1" ht="13.5">
      <c r="A197" s="220">
        <v>81112218</v>
      </c>
      <c r="B197" s="220" t="s">
        <v>857</v>
      </c>
      <c r="C197" s="220" t="s">
        <v>31</v>
      </c>
      <c r="D197" s="220" t="s">
        <v>31</v>
      </c>
      <c r="E197" s="220" t="s">
        <v>345</v>
      </c>
      <c r="F197" s="220">
        <v>365</v>
      </c>
      <c r="G197" s="220" t="s">
        <v>357</v>
      </c>
      <c r="H197" s="220" t="s">
        <v>347</v>
      </c>
      <c r="I197" s="221" t="s">
        <v>858</v>
      </c>
      <c r="J197" s="221" t="s">
        <v>858</v>
      </c>
      <c r="K197" s="220" t="s">
        <v>359</v>
      </c>
      <c r="L197" s="220" t="s">
        <v>360</v>
      </c>
      <c r="M197" s="220" t="s">
        <v>601</v>
      </c>
      <c r="N197" s="220" t="s">
        <v>353</v>
      </c>
      <c r="O197" s="220" t="s">
        <v>847</v>
      </c>
      <c r="P197" s="220">
        <v>3485757</v>
      </c>
      <c r="Q197" s="220" t="s">
        <v>355</v>
      </c>
    </row>
    <row r="198" spans="1:17" s="59" customFormat="1" ht="13.5">
      <c r="A198" s="220">
        <v>81112218</v>
      </c>
      <c r="B198" s="220" t="s">
        <v>859</v>
      </c>
      <c r="C198" s="220" t="s">
        <v>35</v>
      </c>
      <c r="D198" s="220" t="s">
        <v>35</v>
      </c>
      <c r="E198" s="220" t="s">
        <v>345</v>
      </c>
      <c r="F198" s="220">
        <v>1095</v>
      </c>
      <c r="G198" s="220" t="s">
        <v>357</v>
      </c>
      <c r="H198" s="220" t="s">
        <v>347</v>
      </c>
      <c r="I198" s="221" t="s">
        <v>860</v>
      </c>
      <c r="J198" s="221" t="s">
        <v>860</v>
      </c>
      <c r="K198" s="220" t="s">
        <v>359</v>
      </c>
      <c r="L198" s="220" t="s">
        <v>360</v>
      </c>
      <c r="M198" s="220" t="s">
        <v>601</v>
      </c>
      <c r="N198" s="220" t="s">
        <v>353</v>
      </c>
      <c r="O198" s="220" t="s">
        <v>836</v>
      </c>
      <c r="P198" s="220">
        <v>3485757</v>
      </c>
      <c r="Q198" s="220" t="s">
        <v>355</v>
      </c>
    </row>
    <row r="199" spans="1:17" s="59" customFormat="1" ht="13.5">
      <c r="A199" s="220">
        <v>81112213</v>
      </c>
      <c r="B199" s="220" t="s">
        <v>861</v>
      </c>
      <c r="C199" s="220" t="s">
        <v>26</v>
      </c>
      <c r="D199" s="220" t="s">
        <v>26</v>
      </c>
      <c r="E199" s="220" t="s">
        <v>345</v>
      </c>
      <c r="F199" s="220">
        <v>365</v>
      </c>
      <c r="G199" s="220" t="s">
        <v>357</v>
      </c>
      <c r="H199" s="220" t="s">
        <v>347</v>
      </c>
      <c r="I199" s="221" t="s">
        <v>862</v>
      </c>
      <c r="J199" s="221" t="s">
        <v>862</v>
      </c>
      <c r="K199" s="220" t="s">
        <v>359</v>
      </c>
      <c r="L199" s="220" t="s">
        <v>360</v>
      </c>
      <c r="M199" s="220" t="s">
        <v>601</v>
      </c>
      <c r="N199" s="220" t="s">
        <v>353</v>
      </c>
      <c r="O199" s="220" t="s">
        <v>856</v>
      </c>
      <c r="P199" s="220">
        <v>3485757</v>
      </c>
      <c r="Q199" s="220" t="s">
        <v>355</v>
      </c>
    </row>
    <row r="200" spans="1:17" s="59" customFormat="1" ht="13.5">
      <c r="A200" s="220">
        <v>81112218</v>
      </c>
      <c r="B200" s="220" t="s">
        <v>863</v>
      </c>
      <c r="C200" s="220" t="s">
        <v>26</v>
      </c>
      <c r="D200" s="220" t="s">
        <v>26</v>
      </c>
      <c r="E200" s="220" t="s">
        <v>345</v>
      </c>
      <c r="F200" s="220">
        <v>365</v>
      </c>
      <c r="G200" s="220" t="s">
        <v>357</v>
      </c>
      <c r="H200" s="220" t="s">
        <v>347</v>
      </c>
      <c r="I200" s="221" t="s">
        <v>864</v>
      </c>
      <c r="J200" s="221" t="s">
        <v>864</v>
      </c>
      <c r="K200" s="220" t="s">
        <v>359</v>
      </c>
      <c r="L200" s="220" t="s">
        <v>360</v>
      </c>
      <c r="M200" s="220" t="s">
        <v>601</v>
      </c>
      <c r="N200" s="220" t="s">
        <v>353</v>
      </c>
      <c r="O200" s="220" t="s">
        <v>847</v>
      </c>
      <c r="P200" s="220">
        <v>3485757</v>
      </c>
      <c r="Q200" s="220" t="s">
        <v>355</v>
      </c>
    </row>
    <row r="201" spans="1:17" s="59" customFormat="1" ht="13.5">
      <c r="A201" s="220">
        <v>81112205</v>
      </c>
      <c r="B201" s="220" t="s">
        <v>865</v>
      </c>
      <c r="C201" s="220" t="s">
        <v>35</v>
      </c>
      <c r="D201" s="220" t="s">
        <v>35</v>
      </c>
      <c r="E201" s="220" t="s">
        <v>345</v>
      </c>
      <c r="F201" s="220">
        <v>720</v>
      </c>
      <c r="G201" s="220" t="s">
        <v>357</v>
      </c>
      <c r="H201" s="220" t="s">
        <v>347</v>
      </c>
      <c r="I201" s="221" t="s">
        <v>866</v>
      </c>
      <c r="J201" s="221" t="s">
        <v>533</v>
      </c>
      <c r="K201" s="220" t="s">
        <v>350</v>
      </c>
      <c r="L201" s="220" t="s">
        <v>867</v>
      </c>
      <c r="M201" s="220" t="s">
        <v>601</v>
      </c>
      <c r="N201" s="220" t="s">
        <v>353</v>
      </c>
      <c r="O201" s="220" t="s">
        <v>868</v>
      </c>
      <c r="P201" s="220">
        <v>3485757</v>
      </c>
      <c r="Q201" s="220" t="s">
        <v>355</v>
      </c>
    </row>
    <row r="202" spans="1:17" s="59" customFormat="1" ht="13.5">
      <c r="A202" s="220">
        <v>81112205</v>
      </c>
      <c r="B202" s="220" t="s">
        <v>869</v>
      </c>
      <c r="C202" s="220" t="s">
        <v>26</v>
      </c>
      <c r="D202" s="220" t="s">
        <v>26</v>
      </c>
      <c r="E202" s="220" t="s">
        <v>345</v>
      </c>
      <c r="F202" s="220">
        <v>365</v>
      </c>
      <c r="G202" s="220" t="s">
        <v>357</v>
      </c>
      <c r="H202" s="220" t="s">
        <v>347</v>
      </c>
      <c r="I202" s="221" t="s">
        <v>870</v>
      </c>
      <c r="J202" s="221" t="s">
        <v>870</v>
      </c>
      <c r="K202" s="220" t="s">
        <v>359</v>
      </c>
      <c r="L202" s="220" t="s">
        <v>360</v>
      </c>
      <c r="M202" s="220" t="s">
        <v>601</v>
      </c>
      <c r="N202" s="220" t="s">
        <v>353</v>
      </c>
      <c r="O202" s="220" t="s">
        <v>868</v>
      </c>
      <c r="P202" s="220">
        <v>3485757</v>
      </c>
      <c r="Q202" s="220" t="s">
        <v>355</v>
      </c>
    </row>
    <row r="203" spans="1:17" s="59" customFormat="1" ht="13.5">
      <c r="A203" s="220">
        <v>81112208</v>
      </c>
      <c r="B203" s="220" t="s">
        <v>871</v>
      </c>
      <c r="C203" s="220" t="s">
        <v>28</v>
      </c>
      <c r="D203" s="220" t="s">
        <v>28</v>
      </c>
      <c r="E203" s="220" t="s">
        <v>345</v>
      </c>
      <c r="F203" s="220">
        <v>365</v>
      </c>
      <c r="G203" s="220" t="s">
        <v>346</v>
      </c>
      <c r="H203" s="220" t="s">
        <v>347</v>
      </c>
      <c r="I203" s="221" t="s">
        <v>872</v>
      </c>
      <c r="J203" s="221" t="s">
        <v>872</v>
      </c>
      <c r="K203" s="220" t="s">
        <v>359</v>
      </c>
      <c r="L203" s="220" t="s">
        <v>360</v>
      </c>
      <c r="M203" s="220" t="s">
        <v>601</v>
      </c>
      <c r="N203" s="220" t="s">
        <v>353</v>
      </c>
      <c r="O203" s="220" t="s">
        <v>873</v>
      </c>
      <c r="P203" s="220">
        <v>3485757</v>
      </c>
      <c r="Q203" s="220" t="s">
        <v>355</v>
      </c>
    </row>
    <row r="204" spans="1:17" s="59" customFormat="1" ht="13.5">
      <c r="A204" s="220">
        <v>81161711</v>
      </c>
      <c r="B204" s="220" t="s">
        <v>874</v>
      </c>
      <c r="C204" s="220" t="s">
        <v>28</v>
      </c>
      <c r="D204" s="220" t="s">
        <v>28</v>
      </c>
      <c r="E204" s="220" t="s">
        <v>345</v>
      </c>
      <c r="F204" s="220">
        <v>365</v>
      </c>
      <c r="G204" s="220" t="s">
        <v>346</v>
      </c>
      <c r="H204" s="220" t="s">
        <v>347</v>
      </c>
      <c r="I204" s="221" t="s">
        <v>367</v>
      </c>
      <c r="J204" s="221" t="s">
        <v>367</v>
      </c>
      <c r="K204" s="220" t="s">
        <v>359</v>
      </c>
      <c r="L204" s="220" t="s">
        <v>360</v>
      </c>
      <c r="M204" s="220" t="s">
        <v>601</v>
      </c>
      <c r="N204" s="220" t="s">
        <v>353</v>
      </c>
      <c r="O204" s="220" t="s">
        <v>576</v>
      </c>
      <c r="P204" s="220">
        <v>3485757</v>
      </c>
      <c r="Q204" s="220" t="s">
        <v>355</v>
      </c>
    </row>
    <row r="205" spans="1:17" s="59" customFormat="1" ht="13.5">
      <c r="A205" s="220">
        <v>81112300</v>
      </c>
      <c r="B205" s="220" t="s">
        <v>875</v>
      </c>
      <c r="C205" s="220" t="s">
        <v>31</v>
      </c>
      <c r="D205" s="220" t="s">
        <v>31</v>
      </c>
      <c r="E205" s="220" t="s">
        <v>345</v>
      </c>
      <c r="F205" s="220">
        <v>1095</v>
      </c>
      <c r="G205" s="220" t="s">
        <v>346</v>
      </c>
      <c r="H205" s="220" t="s">
        <v>347</v>
      </c>
      <c r="I205" s="221" t="s">
        <v>646</v>
      </c>
      <c r="J205" s="221" t="s">
        <v>646</v>
      </c>
      <c r="K205" s="220" t="s">
        <v>359</v>
      </c>
      <c r="L205" s="220" t="s">
        <v>360</v>
      </c>
      <c r="M205" s="220" t="s">
        <v>601</v>
      </c>
      <c r="N205" s="220" t="s">
        <v>353</v>
      </c>
      <c r="O205" s="220" t="s">
        <v>876</v>
      </c>
      <c r="P205" s="220">
        <v>3485757</v>
      </c>
      <c r="Q205" s="220" t="s">
        <v>355</v>
      </c>
    </row>
    <row r="206" spans="1:17" s="59" customFormat="1" ht="13.5">
      <c r="A206" s="220">
        <v>81111803</v>
      </c>
      <c r="B206" s="220" t="s">
        <v>877</v>
      </c>
      <c r="C206" s="220" t="s">
        <v>26</v>
      </c>
      <c r="D206" s="220" t="s">
        <v>26</v>
      </c>
      <c r="E206" s="220" t="s">
        <v>345</v>
      </c>
      <c r="F206" s="220">
        <v>1095</v>
      </c>
      <c r="G206" s="220" t="s">
        <v>346</v>
      </c>
      <c r="H206" s="220" t="s">
        <v>347</v>
      </c>
      <c r="I206" s="221" t="s">
        <v>878</v>
      </c>
      <c r="J206" s="221" t="s">
        <v>878</v>
      </c>
      <c r="K206" s="220" t="s">
        <v>359</v>
      </c>
      <c r="L206" s="220" t="s">
        <v>360</v>
      </c>
      <c r="M206" s="220" t="s">
        <v>601</v>
      </c>
      <c r="N206" s="220" t="s">
        <v>353</v>
      </c>
      <c r="O206" s="220" t="s">
        <v>876</v>
      </c>
      <c r="P206" s="220">
        <v>3485757</v>
      </c>
      <c r="Q206" s="220" t="s">
        <v>355</v>
      </c>
    </row>
    <row r="207" spans="1:17" s="59" customFormat="1" ht="13.5">
      <c r="A207" s="220">
        <v>81111812</v>
      </c>
      <c r="B207" s="220" t="s">
        <v>879</v>
      </c>
      <c r="C207" s="220" t="s">
        <v>31</v>
      </c>
      <c r="D207" s="220" t="s">
        <v>31</v>
      </c>
      <c r="E207" s="220" t="s">
        <v>345</v>
      </c>
      <c r="F207" s="220">
        <v>365</v>
      </c>
      <c r="G207" s="220" t="s">
        <v>357</v>
      </c>
      <c r="H207" s="220" t="s">
        <v>347</v>
      </c>
      <c r="I207" s="221" t="s">
        <v>880</v>
      </c>
      <c r="J207" s="221" t="s">
        <v>880</v>
      </c>
      <c r="K207" s="220" t="s">
        <v>359</v>
      </c>
      <c r="L207" s="220" t="s">
        <v>360</v>
      </c>
      <c r="M207" s="220" t="s">
        <v>601</v>
      </c>
      <c r="N207" s="220" t="s">
        <v>353</v>
      </c>
      <c r="O207" s="220" t="s">
        <v>576</v>
      </c>
      <c r="P207" s="220">
        <v>3485757</v>
      </c>
      <c r="Q207" s="220" t="s">
        <v>355</v>
      </c>
    </row>
    <row r="208" spans="1:17" s="59" customFormat="1" ht="13.5">
      <c r="A208" s="220">
        <v>81112306</v>
      </c>
      <c r="B208" s="220" t="s">
        <v>881</v>
      </c>
      <c r="C208" s="220" t="s">
        <v>27</v>
      </c>
      <c r="D208" s="220" t="s">
        <v>27</v>
      </c>
      <c r="E208" s="220" t="s">
        <v>345</v>
      </c>
      <c r="F208" s="220">
        <v>1095</v>
      </c>
      <c r="G208" s="220" t="s">
        <v>371</v>
      </c>
      <c r="H208" s="220" t="s">
        <v>347</v>
      </c>
      <c r="I208" s="221" t="s">
        <v>882</v>
      </c>
      <c r="J208" s="221" t="s">
        <v>883</v>
      </c>
      <c r="K208" s="220" t="s">
        <v>350</v>
      </c>
      <c r="L208" s="220" t="s">
        <v>351</v>
      </c>
      <c r="M208" s="220" t="s">
        <v>601</v>
      </c>
      <c r="N208" s="220" t="s">
        <v>353</v>
      </c>
      <c r="O208" s="220" t="s">
        <v>884</v>
      </c>
      <c r="P208" s="220">
        <v>3485757</v>
      </c>
      <c r="Q208" s="220" t="s">
        <v>355</v>
      </c>
    </row>
    <row r="209" spans="1:17" s="59" customFormat="1" ht="13.5">
      <c r="A209" s="220">
        <v>81112200</v>
      </c>
      <c r="B209" s="220" t="s">
        <v>885</v>
      </c>
      <c r="C209" s="220" t="s">
        <v>28</v>
      </c>
      <c r="D209" s="220" t="s">
        <v>28</v>
      </c>
      <c r="E209" s="220" t="s">
        <v>345</v>
      </c>
      <c r="F209" s="220">
        <v>1095</v>
      </c>
      <c r="G209" s="220" t="s">
        <v>371</v>
      </c>
      <c r="H209" s="220" t="s">
        <v>347</v>
      </c>
      <c r="I209" s="221" t="s">
        <v>886</v>
      </c>
      <c r="J209" s="221" t="s">
        <v>887</v>
      </c>
      <c r="K209" s="220" t="s">
        <v>350</v>
      </c>
      <c r="L209" s="220" t="s">
        <v>351</v>
      </c>
      <c r="M209" s="220" t="s">
        <v>601</v>
      </c>
      <c r="N209" s="220" t="s">
        <v>353</v>
      </c>
      <c r="O209" s="220" t="s">
        <v>576</v>
      </c>
      <c r="P209" s="220">
        <v>3485757</v>
      </c>
      <c r="Q209" s="220" t="s">
        <v>355</v>
      </c>
    </row>
    <row r="210" spans="1:17" s="59" customFormat="1" ht="13.5">
      <c r="A210" s="220">
        <v>81112300</v>
      </c>
      <c r="B210" s="220" t="s">
        <v>888</v>
      </c>
      <c r="C210" s="220" t="s">
        <v>32</v>
      </c>
      <c r="D210" s="220" t="s">
        <v>32</v>
      </c>
      <c r="E210" s="220" t="s">
        <v>345</v>
      </c>
      <c r="F210" s="220">
        <v>365</v>
      </c>
      <c r="G210" s="220" t="s">
        <v>346</v>
      </c>
      <c r="H210" s="220" t="s">
        <v>347</v>
      </c>
      <c r="I210" s="221" t="s">
        <v>889</v>
      </c>
      <c r="J210" s="221" t="s">
        <v>889</v>
      </c>
      <c r="K210" s="220" t="s">
        <v>359</v>
      </c>
      <c r="L210" s="220" t="s">
        <v>360</v>
      </c>
      <c r="M210" s="220" t="s">
        <v>601</v>
      </c>
      <c r="N210" s="220" t="s">
        <v>353</v>
      </c>
      <c r="O210" s="220" t="s">
        <v>876</v>
      </c>
      <c r="P210" s="220">
        <v>3485757</v>
      </c>
      <c r="Q210" s="220" t="s">
        <v>355</v>
      </c>
    </row>
    <row r="211" spans="1:17" s="59" customFormat="1" ht="13.5">
      <c r="A211" s="220">
        <v>81112300</v>
      </c>
      <c r="B211" s="220" t="s">
        <v>890</v>
      </c>
      <c r="C211" s="220" t="s">
        <v>29</v>
      </c>
      <c r="D211" s="220" t="s">
        <v>29</v>
      </c>
      <c r="E211" s="220" t="s">
        <v>345</v>
      </c>
      <c r="F211" s="220">
        <v>730</v>
      </c>
      <c r="G211" s="220" t="s">
        <v>346</v>
      </c>
      <c r="H211" s="220" t="s">
        <v>347</v>
      </c>
      <c r="I211" s="221" t="s">
        <v>891</v>
      </c>
      <c r="J211" s="221" t="s">
        <v>892</v>
      </c>
      <c r="K211" s="220" t="s">
        <v>350</v>
      </c>
      <c r="L211" s="220" t="s">
        <v>351</v>
      </c>
      <c r="M211" s="220" t="s">
        <v>601</v>
      </c>
      <c r="N211" s="220" t="s">
        <v>353</v>
      </c>
      <c r="O211" s="220" t="s">
        <v>873</v>
      </c>
      <c r="P211" s="220">
        <v>3485757</v>
      </c>
      <c r="Q211" s="220" t="s">
        <v>355</v>
      </c>
    </row>
    <row r="212" spans="1:17" s="59" customFormat="1" ht="13.5">
      <c r="A212" s="220">
        <v>80101507</v>
      </c>
      <c r="B212" s="220" t="s">
        <v>893</v>
      </c>
      <c r="C212" s="220" t="s">
        <v>27</v>
      </c>
      <c r="D212" s="220" t="s">
        <v>27</v>
      </c>
      <c r="E212" s="220" t="s">
        <v>345</v>
      </c>
      <c r="F212" s="220">
        <v>365</v>
      </c>
      <c r="G212" s="220" t="s">
        <v>346</v>
      </c>
      <c r="H212" s="220" t="s">
        <v>347</v>
      </c>
      <c r="I212" s="221" t="s">
        <v>894</v>
      </c>
      <c r="J212" s="221" t="s">
        <v>894</v>
      </c>
      <c r="K212" s="220" t="s">
        <v>359</v>
      </c>
      <c r="L212" s="220" t="s">
        <v>360</v>
      </c>
      <c r="M212" s="220" t="s">
        <v>601</v>
      </c>
      <c r="N212" s="220" t="s">
        <v>353</v>
      </c>
      <c r="O212" s="220" t="s">
        <v>873</v>
      </c>
      <c r="P212" s="220">
        <v>3485757</v>
      </c>
      <c r="Q212" s="220" t="s">
        <v>355</v>
      </c>
    </row>
    <row r="213" spans="1:17" s="59" customFormat="1" ht="13.5">
      <c r="A213" s="220">
        <v>81111811</v>
      </c>
      <c r="B213" s="220" t="s">
        <v>895</v>
      </c>
      <c r="C213" s="220" t="s">
        <v>31</v>
      </c>
      <c r="D213" s="220" t="s">
        <v>31</v>
      </c>
      <c r="E213" s="220" t="s">
        <v>345</v>
      </c>
      <c r="F213" s="220">
        <v>365</v>
      </c>
      <c r="G213" s="220" t="s">
        <v>357</v>
      </c>
      <c r="H213" s="220" t="s">
        <v>347</v>
      </c>
      <c r="I213" s="221" t="s">
        <v>589</v>
      </c>
      <c r="J213" s="221" t="s">
        <v>589</v>
      </c>
      <c r="K213" s="220" t="s">
        <v>359</v>
      </c>
      <c r="L213" s="220" t="s">
        <v>360</v>
      </c>
      <c r="M213" s="220" t="s">
        <v>601</v>
      </c>
      <c r="N213" s="220" t="s">
        <v>353</v>
      </c>
      <c r="O213" s="220" t="s">
        <v>884</v>
      </c>
      <c r="P213" s="220">
        <v>3485757</v>
      </c>
      <c r="Q213" s="220" t="s">
        <v>355</v>
      </c>
    </row>
    <row r="214" spans="1:17" s="59" customFormat="1" ht="13.5">
      <c r="A214" s="220">
        <v>81112200</v>
      </c>
      <c r="B214" s="220" t="s">
        <v>896</v>
      </c>
      <c r="C214" s="220" t="s">
        <v>28</v>
      </c>
      <c r="D214" s="220" t="s">
        <v>28</v>
      </c>
      <c r="E214" s="220" t="s">
        <v>345</v>
      </c>
      <c r="F214" s="220">
        <v>365</v>
      </c>
      <c r="G214" s="220" t="s">
        <v>346</v>
      </c>
      <c r="H214" s="220" t="s">
        <v>347</v>
      </c>
      <c r="I214" s="221" t="s">
        <v>619</v>
      </c>
      <c r="J214" s="221" t="s">
        <v>619</v>
      </c>
      <c r="K214" s="220" t="s">
        <v>359</v>
      </c>
      <c r="L214" s="220" t="s">
        <v>360</v>
      </c>
      <c r="M214" s="220" t="s">
        <v>601</v>
      </c>
      <c r="N214" s="220" t="s">
        <v>353</v>
      </c>
      <c r="O214" s="220" t="s">
        <v>897</v>
      </c>
      <c r="P214" s="220">
        <v>3485757</v>
      </c>
      <c r="Q214" s="220" t="s">
        <v>355</v>
      </c>
    </row>
    <row r="215" spans="1:17" s="59" customFormat="1" ht="13.5">
      <c r="A215" s="220">
        <v>81112200</v>
      </c>
      <c r="B215" s="220" t="s">
        <v>898</v>
      </c>
      <c r="C215" s="220" t="s">
        <v>31</v>
      </c>
      <c r="D215" s="220" t="s">
        <v>31</v>
      </c>
      <c r="E215" s="220" t="s">
        <v>345</v>
      </c>
      <c r="F215" s="220">
        <v>365</v>
      </c>
      <c r="G215" s="220" t="s">
        <v>346</v>
      </c>
      <c r="H215" s="220" t="s">
        <v>347</v>
      </c>
      <c r="I215" s="221" t="s">
        <v>617</v>
      </c>
      <c r="J215" s="221" t="s">
        <v>617</v>
      </c>
      <c r="K215" s="220" t="s">
        <v>359</v>
      </c>
      <c r="L215" s="220" t="s">
        <v>360</v>
      </c>
      <c r="M215" s="220" t="s">
        <v>601</v>
      </c>
      <c r="N215" s="220" t="s">
        <v>353</v>
      </c>
      <c r="O215" s="220" t="s">
        <v>576</v>
      </c>
      <c r="P215" s="220">
        <v>3485757</v>
      </c>
      <c r="Q215" s="220" t="s">
        <v>355</v>
      </c>
    </row>
    <row r="216" spans="1:17" s="59" customFormat="1" ht="13.5">
      <c r="A216" s="220">
        <v>81112300</v>
      </c>
      <c r="B216" s="220" t="s">
        <v>899</v>
      </c>
      <c r="C216" s="220" t="s">
        <v>32</v>
      </c>
      <c r="D216" s="220" t="s">
        <v>32</v>
      </c>
      <c r="E216" s="220" t="s">
        <v>345</v>
      </c>
      <c r="F216" s="220">
        <v>1095</v>
      </c>
      <c r="G216" s="220" t="s">
        <v>357</v>
      </c>
      <c r="H216" s="220" t="s">
        <v>347</v>
      </c>
      <c r="I216" s="221" t="s">
        <v>362</v>
      </c>
      <c r="J216" s="221" t="s">
        <v>362</v>
      </c>
      <c r="K216" s="220" t="s">
        <v>359</v>
      </c>
      <c r="L216" s="220" t="s">
        <v>360</v>
      </c>
      <c r="M216" s="220" t="s">
        <v>601</v>
      </c>
      <c r="N216" s="220" t="s">
        <v>353</v>
      </c>
      <c r="O216" s="220" t="s">
        <v>876</v>
      </c>
      <c r="P216" s="220">
        <v>3485757</v>
      </c>
      <c r="Q216" s="220" t="s">
        <v>355</v>
      </c>
    </row>
    <row r="217" spans="1:17" s="59" customFormat="1" ht="13.5">
      <c r="A217" s="220">
        <v>81112300</v>
      </c>
      <c r="B217" s="220" t="s">
        <v>900</v>
      </c>
      <c r="C217" s="220" t="s">
        <v>26</v>
      </c>
      <c r="D217" s="220" t="s">
        <v>26</v>
      </c>
      <c r="E217" s="220" t="s">
        <v>345</v>
      </c>
      <c r="F217" s="220">
        <v>365</v>
      </c>
      <c r="G217" s="220" t="s">
        <v>357</v>
      </c>
      <c r="H217" s="220" t="s">
        <v>347</v>
      </c>
      <c r="I217" s="221" t="s">
        <v>901</v>
      </c>
      <c r="J217" s="221" t="s">
        <v>901</v>
      </c>
      <c r="K217" s="220" t="s">
        <v>359</v>
      </c>
      <c r="L217" s="220" t="s">
        <v>360</v>
      </c>
      <c r="M217" s="220" t="s">
        <v>601</v>
      </c>
      <c r="N217" s="220" t="s">
        <v>353</v>
      </c>
      <c r="O217" s="220" t="s">
        <v>876</v>
      </c>
      <c r="P217" s="220">
        <v>3485757</v>
      </c>
      <c r="Q217" s="220" t="s">
        <v>355</v>
      </c>
    </row>
    <row r="218" spans="1:17" s="59" customFormat="1" ht="13.5">
      <c r="A218" s="220">
        <v>81112300</v>
      </c>
      <c r="B218" s="220" t="s">
        <v>902</v>
      </c>
      <c r="C218" s="220" t="s">
        <v>32</v>
      </c>
      <c r="D218" s="220" t="s">
        <v>32</v>
      </c>
      <c r="E218" s="220" t="s">
        <v>345</v>
      </c>
      <c r="F218" s="220">
        <v>365</v>
      </c>
      <c r="G218" s="220" t="s">
        <v>357</v>
      </c>
      <c r="H218" s="220" t="s">
        <v>347</v>
      </c>
      <c r="I218" s="221" t="s">
        <v>903</v>
      </c>
      <c r="J218" s="221" t="s">
        <v>903</v>
      </c>
      <c r="K218" s="220" t="s">
        <v>359</v>
      </c>
      <c r="L218" s="220" t="s">
        <v>360</v>
      </c>
      <c r="M218" s="220" t="s">
        <v>601</v>
      </c>
      <c r="N218" s="220" t="s">
        <v>353</v>
      </c>
      <c r="O218" s="220" t="s">
        <v>576</v>
      </c>
      <c r="P218" s="220">
        <v>3485757</v>
      </c>
      <c r="Q218" s="220" t="s">
        <v>355</v>
      </c>
    </row>
    <row r="219" spans="1:17" s="59" customFormat="1" ht="13.5">
      <c r="A219" s="222">
        <v>80101500</v>
      </c>
      <c r="B219" s="222" t="s">
        <v>904</v>
      </c>
      <c r="C219" s="222" t="s">
        <v>26</v>
      </c>
      <c r="D219" s="222" t="s">
        <v>26</v>
      </c>
      <c r="E219" s="222" t="s">
        <v>345</v>
      </c>
      <c r="F219" s="222">
        <v>365</v>
      </c>
      <c r="G219" s="222" t="s">
        <v>357</v>
      </c>
      <c r="H219" s="222" t="s">
        <v>347</v>
      </c>
      <c r="I219" s="223" t="s">
        <v>905</v>
      </c>
      <c r="J219" s="223" t="s">
        <v>905</v>
      </c>
      <c r="K219" s="222" t="s">
        <v>359</v>
      </c>
      <c r="L219" s="222" t="s">
        <v>360</v>
      </c>
      <c r="M219" s="222" t="s">
        <v>444</v>
      </c>
      <c r="N219" s="222" t="s">
        <v>353</v>
      </c>
      <c r="O219" s="222" t="s">
        <v>906</v>
      </c>
      <c r="P219" s="222">
        <v>3485757</v>
      </c>
      <c r="Q219" s="222" t="s">
        <v>355</v>
      </c>
    </row>
    <row r="220" spans="1:17" s="59" customFormat="1" ht="13.5">
      <c r="A220" s="220">
        <v>90101600</v>
      </c>
      <c r="B220" s="220" t="s">
        <v>907</v>
      </c>
      <c r="C220" s="220" t="s">
        <v>26</v>
      </c>
      <c r="D220" s="220" t="s">
        <v>26</v>
      </c>
      <c r="E220" s="220" t="s">
        <v>345</v>
      </c>
      <c r="F220" s="220">
        <v>365</v>
      </c>
      <c r="G220" s="220" t="s">
        <v>357</v>
      </c>
      <c r="H220" s="220" t="s">
        <v>347</v>
      </c>
      <c r="I220" s="221" t="s">
        <v>908</v>
      </c>
      <c r="J220" s="221" t="s">
        <v>908</v>
      </c>
      <c r="K220" s="220" t="s">
        <v>359</v>
      </c>
      <c r="L220" s="220" t="s">
        <v>360</v>
      </c>
      <c r="M220" s="220" t="s">
        <v>444</v>
      </c>
      <c r="N220" s="220" t="s">
        <v>353</v>
      </c>
      <c r="O220" s="220" t="s">
        <v>909</v>
      </c>
      <c r="P220" s="220">
        <v>3485757</v>
      </c>
      <c r="Q220" s="220" t="s">
        <v>355</v>
      </c>
    </row>
    <row r="221" spans="1:17" ht="14.45">
      <c r="A221" s="224"/>
      <c r="B221" s="225"/>
      <c r="C221" s="226"/>
      <c r="D221" s="226"/>
      <c r="E221" s="224"/>
      <c r="F221" s="226"/>
      <c r="G221" s="224"/>
      <c r="H221" s="224"/>
      <c r="I221" s="227"/>
      <c r="J221" s="228"/>
      <c r="K221" s="224"/>
      <c r="L221" s="224"/>
      <c r="M221" s="224"/>
      <c r="N221" s="224"/>
      <c r="O221" s="224"/>
      <c r="P221" s="224"/>
      <c r="Q221" s="229"/>
    </row>
    <row r="222" spans="1:17" ht="14.45">
      <c r="A222" s="224"/>
      <c r="B222" s="225"/>
      <c r="C222" s="226"/>
      <c r="D222" s="226"/>
      <c r="E222" s="224"/>
      <c r="F222" s="226"/>
      <c r="G222" s="224"/>
      <c r="H222" s="224"/>
      <c r="I222" s="227"/>
      <c r="J222" s="228"/>
      <c r="K222" s="224"/>
      <c r="L222" s="224"/>
      <c r="M222" s="224"/>
      <c r="N222" s="224"/>
      <c r="O222" s="224"/>
      <c r="P222" s="224"/>
      <c r="Q222" s="229"/>
    </row>
    <row r="223" spans="1:17" ht="14.45">
      <c r="A223" s="224"/>
      <c r="B223" s="225"/>
      <c r="C223" s="226"/>
      <c r="D223" s="226"/>
      <c r="E223" s="224"/>
      <c r="F223" s="226"/>
      <c r="G223" s="224"/>
      <c r="H223" s="224"/>
      <c r="I223" s="231"/>
      <c r="J223" s="228"/>
      <c r="K223" s="224"/>
      <c r="L223" s="224"/>
      <c r="M223" s="224"/>
      <c r="N223" s="224"/>
      <c r="O223" s="224"/>
      <c r="P223" s="224"/>
      <c r="Q223" s="229"/>
    </row>
    <row r="224" spans="1:17" ht="14.45">
      <c r="A224" s="224"/>
      <c r="B224" s="225"/>
      <c r="C224" s="226"/>
      <c r="D224" s="226"/>
      <c r="E224" s="226"/>
      <c r="F224" s="226"/>
      <c r="G224" s="224"/>
      <c r="H224" s="224"/>
      <c r="I224" s="227"/>
      <c r="J224" s="232"/>
      <c r="K224" s="224"/>
      <c r="L224" s="224"/>
      <c r="M224" s="224"/>
      <c r="N224" s="224"/>
      <c r="O224" s="224"/>
      <c r="P224" s="224"/>
      <c r="Q224" s="229"/>
    </row>
    <row r="225" spans="1:17" ht="14.45">
      <c r="A225" s="224"/>
      <c r="B225" s="225"/>
      <c r="C225" s="226"/>
      <c r="D225" s="226"/>
      <c r="E225" s="226"/>
      <c r="F225" s="226"/>
      <c r="G225" s="224"/>
      <c r="H225" s="224"/>
      <c r="I225" s="227"/>
      <c r="J225" s="232"/>
      <c r="K225" s="224"/>
      <c r="L225" s="224"/>
      <c r="M225" s="224"/>
      <c r="N225" s="224"/>
      <c r="O225" s="224"/>
      <c r="P225" s="224"/>
      <c r="Q225" s="229"/>
    </row>
    <row r="226" spans="1:17" ht="14.45">
      <c r="A226" s="224"/>
      <c r="B226" s="225"/>
      <c r="C226" s="226"/>
      <c r="D226" s="226"/>
      <c r="E226" s="226"/>
      <c r="F226" s="226"/>
      <c r="G226" s="224"/>
      <c r="H226" s="224"/>
      <c r="I226" s="227"/>
      <c r="J226" s="232"/>
      <c r="K226" s="224"/>
      <c r="L226" s="224"/>
      <c r="M226" s="224"/>
      <c r="N226" s="224"/>
      <c r="O226" s="224"/>
      <c r="P226" s="224"/>
      <c r="Q226" s="229"/>
    </row>
    <row r="227" spans="1:17" ht="14.45">
      <c r="A227" s="224"/>
      <c r="B227" s="225"/>
      <c r="C227" s="226"/>
      <c r="D227" s="226"/>
      <c r="E227" s="226"/>
      <c r="F227" s="226"/>
      <c r="G227" s="224"/>
      <c r="H227" s="224"/>
      <c r="I227" s="227"/>
      <c r="J227" s="232"/>
      <c r="K227" s="224"/>
      <c r="L227" s="224"/>
      <c r="M227" s="224"/>
      <c r="N227" s="224"/>
      <c r="O227" s="224"/>
      <c r="P227" s="224"/>
      <c r="Q227" s="229"/>
    </row>
    <row r="228" spans="1:17" ht="14.45">
      <c r="A228" s="224"/>
      <c r="B228" s="225"/>
      <c r="C228" s="226"/>
      <c r="D228" s="226"/>
      <c r="E228" s="226"/>
      <c r="F228" s="226"/>
      <c r="G228" s="224"/>
      <c r="H228" s="224"/>
      <c r="I228" s="227"/>
      <c r="J228" s="228"/>
      <c r="K228" s="224"/>
      <c r="L228" s="224"/>
      <c r="M228" s="224"/>
      <c r="N228" s="224"/>
      <c r="O228" s="224"/>
      <c r="P228" s="224"/>
      <c r="Q228" s="229"/>
    </row>
    <row r="229" spans="1:17" ht="14.45">
      <c r="A229" s="224"/>
      <c r="B229" s="225"/>
      <c r="C229" s="226"/>
      <c r="D229" s="226"/>
      <c r="E229" s="226"/>
      <c r="F229" s="226"/>
      <c r="G229" s="224"/>
      <c r="H229" s="224"/>
      <c r="I229" s="227"/>
      <c r="J229" s="228"/>
      <c r="K229" s="224"/>
      <c r="L229" s="224"/>
      <c r="M229" s="224"/>
      <c r="N229" s="224"/>
      <c r="O229" s="224"/>
      <c r="P229" s="224"/>
      <c r="Q229" s="229"/>
    </row>
    <row r="230" spans="1:17" ht="14.45">
      <c r="A230" s="224"/>
      <c r="B230" s="225"/>
      <c r="C230" s="226"/>
      <c r="D230" s="226"/>
      <c r="E230" s="226"/>
      <c r="F230" s="226"/>
      <c r="G230" s="224"/>
      <c r="H230" s="224"/>
      <c r="I230" s="227"/>
      <c r="J230" s="228"/>
      <c r="K230" s="224"/>
      <c r="L230" s="224"/>
      <c r="M230" s="224"/>
      <c r="N230" s="224"/>
      <c r="O230" s="224"/>
      <c r="P230" s="224"/>
      <c r="Q230" s="229"/>
    </row>
    <row r="231" spans="1:17" ht="14.45">
      <c r="A231" s="224"/>
      <c r="B231" s="225"/>
      <c r="C231" s="226"/>
      <c r="D231" s="226"/>
      <c r="E231" s="224"/>
      <c r="F231" s="226"/>
      <c r="G231" s="224"/>
      <c r="H231" s="224"/>
      <c r="I231" s="227"/>
      <c r="J231" s="232"/>
      <c r="K231" s="224"/>
      <c r="L231" s="224"/>
      <c r="M231" s="224"/>
      <c r="N231" s="224"/>
      <c r="O231" s="224"/>
      <c r="P231" s="224"/>
      <c r="Q231" s="229"/>
    </row>
    <row r="232" spans="1:17" ht="14.45">
      <c r="A232" s="224"/>
      <c r="B232" s="225"/>
      <c r="C232" s="226"/>
      <c r="D232" s="226"/>
      <c r="E232" s="224"/>
      <c r="F232" s="226"/>
      <c r="G232" s="224"/>
      <c r="H232" s="224"/>
      <c r="I232" s="227"/>
      <c r="J232" s="232"/>
      <c r="K232" s="224"/>
      <c r="L232" s="224"/>
      <c r="M232" s="224"/>
      <c r="N232" s="224"/>
      <c r="O232" s="224"/>
      <c r="P232" s="224"/>
      <c r="Q232" s="229"/>
    </row>
    <row r="233" spans="1:17" ht="14.45">
      <c r="A233" s="224"/>
      <c r="B233" s="225"/>
      <c r="C233" s="226"/>
      <c r="D233" s="226"/>
      <c r="E233" s="224"/>
      <c r="F233" s="226"/>
      <c r="G233" s="224"/>
      <c r="H233" s="224"/>
      <c r="I233" s="227"/>
      <c r="J233" s="232"/>
      <c r="K233" s="224"/>
      <c r="L233" s="224"/>
      <c r="M233" s="224"/>
      <c r="N233" s="224"/>
      <c r="O233" s="224"/>
      <c r="P233" s="224"/>
      <c r="Q233" s="229"/>
    </row>
    <row r="234" spans="1:17" ht="14.45">
      <c r="A234" s="224"/>
      <c r="B234" s="225"/>
      <c r="C234" s="226"/>
      <c r="D234" s="226"/>
      <c r="E234" s="224"/>
      <c r="F234" s="226"/>
      <c r="G234" s="224"/>
      <c r="H234" s="224"/>
      <c r="I234" s="227"/>
      <c r="J234" s="232"/>
      <c r="K234" s="224"/>
      <c r="L234" s="224"/>
      <c r="M234" s="224"/>
      <c r="N234" s="224"/>
      <c r="O234" s="224"/>
      <c r="P234" s="224"/>
      <c r="Q234" s="229"/>
    </row>
    <row r="235" spans="1:17" ht="14.45">
      <c r="A235" s="224"/>
      <c r="B235" s="225"/>
      <c r="C235" s="226"/>
      <c r="D235" s="226"/>
      <c r="E235" s="224"/>
      <c r="F235" s="226"/>
      <c r="G235" s="224"/>
      <c r="H235" s="224"/>
      <c r="I235" s="227"/>
      <c r="J235" s="232"/>
      <c r="K235" s="224"/>
      <c r="L235" s="224"/>
      <c r="M235" s="224"/>
      <c r="N235" s="224"/>
      <c r="O235" s="224"/>
      <c r="P235" s="224"/>
      <c r="Q235" s="229"/>
    </row>
    <row r="236" spans="1:17" ht="14.45">
      <c r="A236" s="224"/>
      <c r="B236" s="225"/>
      <c r="C236" s="226"/>
      <c r="D236" s="226"/>
      <c r="E236" s="224"/>
      <c r="F236" s="226"/>
      <c r="G236" s="224"/>
      <c r="H236" s="224"/>
      <c r="I236" s="227"/>
      <c r="J236" s="232"/>
      <c r="K236" s="224"/>
      <c r="L236" s="224"/>
      <c r="M236" s="224"/>
      <c r="N236" s="224"/>
      <c r="O236" s="224"/>
      <c r="P236" s="224"/>
      <c r="Q236" s="229"/>
    </row>
    <row r="237" spans="1:17" ht="14.45">
      <c r="A237" s="229"/>
      <c r="B237" s="233"/>
      <c r="C237" s="226"/>
      <c r="D237" s="226"/>
      <c r="E237" s="224"/>
      <c r="F237" s="226"/>
      <c r="G237" s="224"/>
      <c r="H237" s="224"/>
      <c r="I237" s="234"/>
      <c r="J237" s="228"/>
      <c r="K237" s="224"/>
      <c r="L237" s="224"/>
      <c r="M237" s="224"/>
      <c r="N237" s="224"/>
      <c r="O237" s="235"/>
      <c r="P237" s="229"/>
      <c r="Q237" s="229"/>
    </row>
    <row r="238" spans="1:17" ht="14.45">
      <c r="A238" s="229"/>
      <c r="B238" s="233"/>
      <c r="C238" s="226"/>
      <c r="D238" s="226"/>
      <c r="E238" s="224"/>
      <c r="F238" s="226"/>
      <c r="G238" s="224"/>
      <c r="H238" s="224"/>
      <c r="I238" s="234"/>
      <c r="J238" s="228"/>
      <c r="K238" s="224"/>
      <c r="L238" s="224"/>
      <c r="M238" s="224"/>
      <c r="N238" s="224"/>
      <c r="O238" s="235"/>
      <c r="P238" s="229"/>
      <c r="Q238" s="229"/>
    </row>
    <row r="239" spans="1:17" ht="14.45">
      <c r="A239" s="229"/>
      <c r="B239" s="225"/>
      <c r="C239" s="226"/>
      <c r="D239" s="226"/>
      <c r="E239" s="224"/>
      <c r="F239" s="226"/>
      <c r="G239" s="224"/>
      <c r="H239" s="224"/>
      <c r="I239" s="234"/>
      <c r="J239" s="228"/>
      <c r="K239" s="224"/>
      <c r="L239" s="224"/>
      <c r="M239" s="224"/>
      <c r="N239" s="224"/>
      <c r="O239" s="235"/>
      <c r="P239" s="229"/>
      <c r="Q239" s="229"/>
    </row>
    <row r="240" spans="1:17" ht="14.45">
      <c r="A240" s="229"/>
      <c r="B240" s="225"/>
      <c r="C240" s="226"/>
      <c r="D240" s="226"/>
      <c r="E240" s="224"/>
      <c r="F240" s="226"/>
      <c r="G240" s="224"/>
      <c r="H240" s="224"/>
      <c r="I240" s="227"/>
      <c r="J240" s="228"/>
      <c r="K240" s="224"/>
      <c r="L240" s="224"/>
      <c r="M240" s="224"/>
      <c r="N240" s="224"/>
      <c r="O240" s="235"/>
      <c r="P240" s="229"/>
      <c r="Q240" s="229"/>
    </row>
    <row r="241" spans="1:17" ht="14.45">
      <c r="A241" s="224"/>
      <c r="B241" s="225"/>
      <c r="C241" s="226"/>
      <c r="D241" s="226"/>
      <c r="E241" s="224"/>
      <c r="F241" s="226"/>
      <c r="G241" s="224"/>
      <c r="H241" s="224"/>
      <c r="I241" s="227"/>
      <c r="J241" s="227"/>
      <c r="K241" s="224"/>
      <c r="L241" s="224"/>
      <c r="M241" s="224"/>
      <c r="N241" s="224"/>
      <c r="O241" s="224"/>
      <c r="P241" s="224"/>
      <c r="Q241" s="229"/>
    </row>
    <row r="242" spans="1:17" ht="14.45">
      <c r="A242" s="224"/>
      <c r="B242" s="225"/>
      <c r="C242" s="226"/>
      <c r="D242" s="226"/>
      <c r="E242" s="224"/>
      <c r="F242" s="226"/>
      <c r="G242" s="224"/>
      <c r="H242" s="224"/>
      <c r="I242" s="227"/>
      <c r="J242" s="227"/>
      <c r="K242" s="224"/>
      <c r="L242" s="224"/>
      <c r="M242" s="224"/>
      <c r="N242" s="224"/>
      <c r="O242" s="224"/>
      <c r="P242" s="224"/>
      <c r="Q242" s="229"/>
    </row>
    <row r="243" spans="1:17" ht="14.45">
      <c r="A243" s="224"/>
      <c r="B243" s="225"/>
      <c r="C243" s="226"/>
      <c r="D243" s="226"/>
      <c r="E243" s="224"/>
      <c r="F243" s="226"/>
      <c r="G243" s="224"/>
      <c r="H243" s="224"/>
      <c r="I243" s="227"/>
      <c r="J243" s="227"/>
      <c r="K243" s="224"/>
      <c r="L243" s="224"/>
      <c r="M243" s="224"/>
      <c r="N243" s="224"/>
      <c r="O243" s="224"/>
      <c r="P243" s="224"/>
      <c r="Q243" s="229"/>
    </row>
    <row r="244" spans="1:17" ht="14.45">
      <c r="A244" s="224"/>
      <c r="B244" s="225"/>
      <c r="C244" s="226"/>
      <c r="D244" s="226"/>
      <c r="E244" s="224"/>
      <c r="F244" s="226"/>
      <c r="G244" s="224"/>
      <c r="H244" s="224"/>
      <c r="I244" s="227"/>
      <c r="J244" s="227"/>
      <c r="K244" s="224"/>
      <c r="L244" s="224"/>
      <c r="M244" s="224"/>
      <c r="N244" s="224"/>
      <c r="O244" s="224"/>
      <c r="P244" s="224"/>
      <c r="Q244" s="229"/>
    </row>
    <row r="245" spans="1:17" ht="14.45">
      <c r="A245" s="224"/>
      <c r="B245" s="225"/>
      <c r="C245" s="226"/>
      <c r="D245" s="226"/>
      <c r="E245" s="224"/>
      <c r="F245" s="226"/>
      <c r="G245" s="224"/>
      <c r="H245" s="224"/>
      <c r="I245" s="227"/>
      <c r="J245" s="227"/>
      <c r="K245" s="224"/>
      <c r="L245" s="224"/>
      <c r="M245" s="224"/>
      <c r="N245" s="224"/>
      <c r="O245" s="224"/>
      <c r="P245" s="224"/>
      <c r="Q245" s="229"/>
    </row>
    <row r="246" spans="1:17" ht="14.45">
      <c r="A246" s="224"/>
      <c r="B246" s="225"/>
      <c r="C246" s="226"/>
      <c r="D246" s="226"/>
      <c r="E246" s="224"/>
      <c r="F246" s="226"/>
      <c r="G246" s="224"/>
      <c r="H246" s="224"/>
      <c r="I246" s="236"/>
      <c r="J246" s="237"/>
      <c r="K246" s="224"/>
      <c r="L246" s="224"/>
      <c r="M246" s="224"/>
      <c r="N246" s="224"/>
      <c r="O246" s="224"/>
      <c r="P246" s="224"/>
      <c r="Q246" s="229"/>
    </row>
    <row r="247" spans="1:17" ht="14.45">
      <c r="A247" s="224"/>
      <c r="B247" s="225"/>
      <c r="C247" s="226"/>
      <c r="D247" s="226"/>
      <c r="E247" s="224"/>
      <c r="F247" s="226"/>
      <c r="G247" s="224"/>
      <c r="H247" s="224"/>
      <c r="I247" s="227"/>
      <c r="J247" s="238"/>
      <c r="K247" s="224"/>
      <c r="L247" s="224"/>
      <c r="M247" s="224"/>
      <c r="N247" s="224"/>
      <c r="O247" s="224"/>
      <c r="P247" s="224"/>
      <c r="Q247" s="229"/>
    </row>
    <row r="248" spans="1:17" ht="14.45">
      <c r="A248" s="224"/>
      <c r="B248" s="225"/>
      <c r="C248" s="226"/>
      <c r="D248" s="226"/>
      <c r="E248" s="224"/>
      <c r="F248" s="226"/>
      <c r="G248" s="224"/>
      <c r="H248" s="224"/>
      <c r="I248" s="227"/>
      <c r="J248" s="228"/>
      <c r="K248" s="224"/>
      <c r="L248" s="224"/>
      <c r="M248" s="224"/>
      <c r="N248" s="224"/>
      <c r="O248" s="224"/>
      <c r="P248" s="224"/>
      <c r="Q248" s="229"/>
    </row>
    <row r="249" spans="1:17" ht="14.45">
      <c r="A249" s="224"/>
      <c r="B249" s="225"/>
      <c r="C249" s="226"/>
      <c r="D249" s="226"/>
      <c r="E249" s="224"/>
      <c r="F249" s="226"/>
      <c r="G249" s="224"/>
      <c r="H249" s="224"/>
      <c r="I249" s="227"/>
      <c r="J249" s="228"/>
      <c r="K249" s="224"/>
      <c r="L249" s="224"/>
      <c r="M249" s="224"/>
      <c r="N249" s="224"/>
      <c r="O249" s="224"/>
      <c r="P249" s="224"/>
      <c r="Q249" s="229"/>
    </row>
    <row r="250" spans="1:17" ht="14.45">
      <c r="A250" s="224"/>
      <c r="B250" s="225"/>
      <c r="C250" s="226"/>
      <c r="D250" s="226"/>
      <c r="E250" s="224"/>
      <c r="F250" s="226"/>
      <c r="G250" s="224"/>
      <c r="H250" s="224"/>
      <c r="I250" s="227"/>
      <c r="J250" s="228"/>
      <c r="K250" s="224"/>
      <c r="L250" s="224"/>
      <c r="M250" s="224"/>
      <c r="N250" s="224"/>
      <c r="O250" s="224"/>
      <c r="P250" s="224"/>
      <c r="Q250" s="229"/>
    </row>
    <row r="251" spans="1:17" ht="14.45">
      <c r="A251" s="224"/>
      <c r="B251" s="225"/>
      <c r="C251" s="226"/>
      <c r="D251" s="226"/>
      <c r="E251" s="224"/>
      <c r="F251" s="226"/>
      <c r="G251" s="224"/>
      <c r="H251" s="224"/>
      <c r="I251" s="227"/>
      <c r="J251" s="228"/>
      <c r="K251" s="224"/>
      <c r="L251" s="224"/>
      <c r="M251" s="224"/>
      <c r="N251" s="224"/>
      <c r="O251" s="224"/>
      <c r="P251" s="224"/>
      <c r="Q251" s="229"/>
    </row>
    <row r="252" spans="1:17" ht="14.45">
      <c r="A252" s="224"/>
      <c r="B252" s="225"/>
      <c r="C252" s="226"/>
      <c r="D252" s="226"/>
      <c r="E252" s="224"/>
      <c r="F252" s="226"/>
      <c r="G252" s="224"/>
      <c r="H252" s="224"/>
      <c r="I252" s="227"/>
      <c r="J252" s="228"/>
      <c r="K252" s="224"/>
      <c r="L252" s="224"/>
      <c r="M252" s="224"/>
      <c r="N252" s="224"/>
      <c r="O252" s="224"/>
      <c r="P252" s="224"/>
      <c r="Q252" s="229"/>
    </row>
    <row r="253" spans="1:17" ht="14.45">
      <c r="A253" s="224"/>
      <c r="B253" s="225"/>
      <c r="C253" s="226"/>
      <c r="D253" s="226"/>
      <c r="E253" s="224"/>
      <c r="F253" s="226"/>
      <c r="G253" s="224"/>
      <c r="H253" s="224"/>
      <c r="I253" s="227"/>
      <c r="J253" s="228"/>
      <c r="K253" s="224"/>
      <c r="L253" s="224"/>
      <c r="M253" s="224"/>
      <c r="N253" s="224"/>
      <c r="O253" s="224"/>
      <c r="P253" s="224"/>
      <c r="Q253" s="229"/>
    </row>
    <row r="254" spans="1:17" ht="14.45">
      <c r="A254" s="224"/>
      <c r="B254" s="225"/>
      <c r="C254" s="226"/>
      <c r="D254" s="226"/>
      <c r="E254" s="224"/>
      <c r="F254" s="226"/>
      <c r="G254" s="224"/>
      <c r="H254" s="224"/>
      <c r="I254" s="227"/>
      <c r="J254" s="228"/>
      <c r="K254" s="224"/>
      <c r="L254" s="224"/>
      <c r="M254" s="224"/>
      <c r="N254" s="224"/>
      <c r="O254" s="224"/>
      <c r="P254" s="224"/>
      <c r="Q254" s="229"/>
    </row>
    <row r="255" spans="1:17" ht="14.45">
      <c r="A255" s="224"/>
      <c r="B255" s="225"/>
      <c r="C255" s="226"/>
      <c r="D255" s="226"/>
      <c r="E255" s="224"/>
      <c r="F255" s="226"/>
      <c r="G255" s="224"/>
      <c r="H255" s="224"/>
      <c r="I255" s="227"/>
      <c r="J255" s="228"/>
      <c r="K255" s="224"/>
      <c r="L255" s="224"/>
      <c r="M255" s="224"/>
      <c r="N255" s="224"/>
      <c r="O255" s="224"/>
      <c r="P255" s="224"/>
      <c r="Q255" s="229"/>
    </row>
    <row r="256" spans="1:17" ht="14.45">
      <c r="A256" s="224"/>
      <c r="B256" s="225"/>
      <c r="C256" s="226"/>
      <c r="D256" s="226"/>
      <c r="E256" s="224"/>
      <c r="F256" s="226"/>
      <c r="G256" s="224"/>
      <c r="H256" s="224"/>
      <c r="I256" s="227"/>
      <c r="J256" s="228"/>
      <c r="K256" s="224"/>
      <c r="L256" s="224"/>
      <c r="M256" s="224"/>
      <c r="N256" s="224"/>
      <c r="O256" s="224"/>
      <c r="P256" s="224"/>
      <c r="Q256" s="229"/>
    </row>
    <row r="257" spans="1:17" ht="14.45">
      <c r="A257" s="224"/>
      <c r="B257" s="225"/>
      <c r="C257" s="226"/>
      <c r="D257" s="226"/>
      <c r="E257" s="224"/>
      <c r="F257" s="226"/>
      <c r="G257" s="224"/>
      <c r="H257" s="224"/>
      <c r="I257" s="227"/>
      <c r="J257" s="228"/>
      <c r="K257" s="224"/>
      <c r="L257" s="224"/>
      <c r="M257" s="224"/>
      <c r="N257" s="224"/>
      <c r="O257" s="224"/>
      <c r="P257" s="224"/>
      <c r="Q257" s="229"/>
    </row>
    <row r="258" spans="1:17" ht="14.45">
      <c r="A258" s="224"/>
      <c r="B258" s="225"/>
      <c r="C258" s="226"/>
      <c r="D258" s="226"/>
      <c r="E258" s="224"/>
      <c r="F258" s="226"/>
      <c r="G258" s="224"/>
      <c r="H258" s="224"/>
      <c r="I258" s="227"/>
      <c r="J258" s="228"/>
      <c r="K258" s="224"/>
      <c r="L258" s="224"/>
      <c r="M258" s="224"/>
      <c r="N258" s="224"/>
      <c r="O258" s="224"/>
      <c r="P258" s="224"/>
      <c r="Q258" s="229"/>
    </row>
    <row r="259" spans="1:17" ht="14.45">
      <c r="A259" s="224"/>
      <c r="B259" s="239"/>
      <c r="C259" s="226"/>
      <c r="D259" s="226"/>
      <c r="E259" s="224"/>
      <c r="F259" s="226"/>
      <c r="G259" s="224"/>
      <c r="H259" s="224"/>
      <c r="I259" s="227"/>
      <c r="J259" s="228"/>
      <c r="K259" s="224"/>
      <c r="L259" s="224"/>
      <c r="M259" s="224"/>
      <c r="N259" s="224"/>
      <c r="O259" s="224"/>
      <c r="P259" s="224"/>
      <c r="Q259" s="229"/>
    </row>
    <row r="260" spans="1:17" ht="14.45">
      <c r="A260" s="224"/>
      <c r="B260" s="225"/>
      <c r="C260" s="226"/>
      <c r="D260" s="226"/>
      <c r="E260" s="224"/>
      <c r="F260" s="226"/>
      <c r="G260" s="224"/>
      <c r="H260" s="224"/>
      <c r="I260" s="227"/>
      <c r="J260" s="228"/>
      <c r="K260" s="224"/>
      <c r="L260" s="224"/>
      <c r="M260" s="224"/>
      <c r="N260" s="224"/>
      <c r="O260" s="224"/>
      <c r="P260" s="224"/>
      <c r="Q260" s="229"/>
    </row>
    <row r="261" spans="1:17" ht="14.45">
      <c r="A261" s="224"/>
      <c r="B261" s="225"/>
      <c r="C261" s="226"/>
      <c r="D261" s="226"/>
      <c r="E261" s="224"/>
      <c r="F261" s="226"/>
      <c r="G261" s="224"/>
      <c r="H261" s="224"/>
      <c r="I261" s="227"/>
      <c r="J261" s="228"/>
      <c r="K261" s="224"/>
      <c r="L261" s="224"/>
      <c r="M261" s="224"/>
      <c r="N261" s="224"/>
      <c r="O261" s="224"/>
      <c r="P261" s="224"/>
      <c r="Q261" s="229"/>
    </row>
    <row r="262" spans="1:17" ht="14.45">
      <c r="A262" s="224"/>
      <c r="B262" s="225"/>
      <c r="C262" s="226"/>
      <c r="D262" s="226"/>
      <c r="E262" s="224"/>
      <c r="F262" s="226"/>
      <c r="G262" s="224"/>
      <c r="H262" s="224"/>
      <c r="I262" s="227"/>
      <c r="J262" s="228"/>
      <c r="K262" s="224"/>
      <c r="L262" s="224"/>
      <c r="M262" s="224"/>
      <c r="N262" s="224"/>
      <c r="O262" s="224"/>
      <c r="P262" s="224"/>
      <c r="Q262" s="229"/>
    </row>
    <row r="263" spans="1:17" ht="14.45">
      <c r="A263" s="224"/>
      <c r="B263" s="225"/>
      <c r="C263" s="226"/>
      <c r="D263" s="226"/>
      <c r="E263" s="224"/>
      <c r="F263" s="226"/>
      <c r="G263" s="224"/>
      <c r="H263" s="224"/>
      <c r="I263" s="227"/>
      <c r="J263" s="228"/>
      <c r="K263" s="224"/>
      <c r="L263" s="224"/>
      <c r="M263" s="224"/>
      <c r="N263" s="224"/>
      <c r="O263" s="224"/>
      <c r="P263" s="224"/>
      <c r="Q263" s="229"/>
    </row>
    <row r="264" spans="1:17" ht="14.45">
      <c r="A264" s="224"/>
      <c r="B264" s="225"/>
      <c r="C264" s="226"/>
      <c r="D264" s="226"/>
      <c r="E264" s="224"/>
      <c r="F264" s="226"/>
      <c r="G264" s="224"/>
      <c r="H264" s="224"/>
      <c r="I264" s="227"/>
      <c r="J264" s="228"/>
      <c r="K264" s="224"/>
      <c r="L264" s="224"/>
      <c r="M264" s="224"/>
      <c r="N264" s="224"/>
      <c r="O264" s="224"/>
      <c r="P264" s="224"/>
      <c r="Q264" s="229"/>
    </row>
    <row r="265" spans="1:17" ht="14.45">
      <c r="A265" s="224"/>
      <c r="B265" s="225"/>
      <c r="C265" s="226"/>
      <c r="D265" s="226"/>
      <c r="E265" s="224"/>
      <c r="F265" s="226"/>
      <c r="G265" s="224"/>
      <c r="H265" s="224"/>
      <c r="I265" s="227"/>
      <c r="J265" s="228"/>
      <c r="K265" s="224"/>
      <c r="L265" s="224"/>
      <c r="M265" s="224"/>
      <c r="N265" s="224"/>
      <c r="O265" s="224"/>
      <c r="P265" s="224"/>
      <c r="Q265" s="229"/>
    </row>
    <row r="266" spans="1:17" ht="14.45">
      <c r="A266" s="224"/>
      <c r="B266" s="225"/>
      <c r="C266" s="226"/>
      <c r="D266" s="226"/>
      <c r="E266" s="224"/>
      <c r="F266" s="226"/>
      <c r="G266" s="224"/>
      <c r="H266" s="224"/>
      <c r="I266" s="227"/>
      <c r="J266" s="228"/>
      <c r="K266" s="224"/>
      <c r="L266" s="224"/>
      <c r="M266" s="224"/>
      <c r="N266" s="224"/>
      <c r="O266" s="224"/>
      <c r="P266" s="224"/>
      <c r="Q266" s="229"/>
    </row>
    <row r="267" spans="1:17" ht="14.45">
      <c r="A267" s="224"/>
      <c r="B267" s="225"/>
      <c r="C267" s="226"/>
      <c r="D267" s="226"/>
      <c r="E267" s="224"/>
      <c r="F267" s="226"/>
      <c r="G267" s="224"/>
      <c r="H267" s="224"/>
      <c r="I267" s="227"/>
      <c r="J267" s="228"/>
      <c r="K267" s="224"/>
      <c r="L267" s="224"/>
      <c r="M267" s="224"/>
      <c r="N267" s="224"/>
      <c r="O267" s="229"/>
      <c r="P267" s="229"/>
      <c r="Q267" s="229"/>
    </row>
    <row r="268" spans="1:17" ht="14.45">
      <c r="A268" s="224"/>
      <c r="B268" s="225"/>
      <c r="C268" s="226"/>
      <c r="D268" s="226"/>
      <c r="E268" s="224"/>
      <c r="F268" s="226"/>
      <c r="G268" s="224"/>
      <c r="H268" s="224"/>
      <c r="I268" s="227"/>
      <c r="J268" s="228"/>
      <c r="K268" s="224"/>
      <c r="L268" s="224"/>
      <c r="M268" s="224"/>
      <c r="N268" s="224"/>
      <c r="O268" s="224"/>
      <c r="P268" s="224"/>
      <c r="Q268" s="229"/>
    </row>
    <row r="269" spans="1:17" ht="14.45">
      <c r="A269" s="224"/>
      <c r="B269" s="225"/>
      <c r="C269" s="226"/>
      <c r="D269" s="226"/>
      <c r="E269" s="240"/>
      <c r="F269" s="226"/>
      <c r="G269" s="224"/>
      <c r="H269" s="224"/>
      <c r="I269" s="227"/>
      <c r="J269" s="241"/>
      <c r="K269" s="224"/>
      <c r="L269" s="224"/>
      <c r="M269" s="224"/>
      <c r="N269" s="224"/>
      <c r="O269" s="224"/>
      <c r="P269" s="224"/>
      <c r="Q269" s="229"/>
    </row>
    <row r="270" spans="1:17" ht="14.45">
      <c r="A270" s="224"/>
      <c r="B270" s="225"/>
      <c r="C270" s="226"/>
      <c r="D270" s="226"/>
      <c r="E270" s="224"/>
      <c r="F270" s="226"/>
      <c r="G270" s="224"/>
      <c r="H270" s="224"/>
      <c r="I270" s="227"/>
      <c r="J270" s="241"/>
      <c r="K270" s="224"/>
      <c r="L270" s="224"/>
      <c r="M270" s="224"/>
      <c r="N270" s="224"/>
      <c r="O270" s="224"/>
      <c r="P270" s="224"/>
      <c r="Q270" s="229"/>
    </row>
    <row r="271" spans="1:17" ht="14.45">
      <c r="A271" s="224"/>
      <c r="B271" s="225"/>
      <c r="C271" s="226"/>
      <c r="D271" s="226"/>
      <c r="E271" s="224"/>
      <c r="F271" s="226"/>
      <c r="G271" s="224"/>
      <c r="H271" s="224"/>
      <c r="I271" s="227"/>
      <c r="J271" s="241"/>
      <c r="K271" s="224"/>
      <c r="L271" s="224"/>
      <c r="M271" s="224"/>
      <c r="N271" s="224"/>
      <c r="O271" s="224"/>
      <c r="P271" s="224"/>
      <c r="Q271" s="229"/>
    </row>
    <row r="272" spans="1:17" ht="14.45">
      <c r="A272" s="224"/>
      <c r="B272" s="225"/>
      <c r="C272" s="226"/>
      <c r="D272" s="226"/>
      <c r="E272" s="224"/>
      <c r="F272" s="226"/>
      <c r="G272" s="224"/>
      <c r="H272" s="224"/>
      <c r="I272" s="227"/>
      <c r="J272" s="241"/>
      <c r="K272" s="224"/>
      <c r="L272" s="224"/>
      <c r="M272" s="224"/>
      <c r="N272" s="224"/>
      <c r="O272" s="224"/>
      <c r="P272" s="224"/>
      <c r="Q272" s="229"/>
    </row>
    <row r="273" spans="1:17" ht="14.45">
      <c r="A273" s="224"/>
      <c r="B273" s="225"/>
      <c r="C273" s="226"/>
      <c r="D273" s="226"/>
      <c r="E273" s="224"/>
      <c r="F273" s="226"/>
      <c r="G273" s="224"/>
      <c r="H273" s="224"/>
      <c r="I273" s="227"/>
      <c r="J273" s="228"/>
      <c r="K273" s="224"/>
      <c r="L273" s="224"/>
      <c r="M273" s="224"/>
      <c r="N273" s="224"/>
      <c r="O273" s="224"/>
      <c r="P273" s="224"/>
      <c r="Q273" s="229"/>
    </row>
    <row r="274" spans="1:17" ht="14.45">
      <c r="A274" s="224"/>
      <c r="B274" s="225"/>
      <c r="C274" s="226"/>
      <c r="D274" s="226"/>
      <c r="E274" s="226"/>
      <c r="F274" s="226"/>
      <c r="G274" s="224"/>
      <c r="H274" s="224"/>
      <c r="I274" s="227"/>
      <c r="J274" s="228"/>
      <c r="K274" s="224"/>
      <c r="L274" s="224"/>
      <c r="M274" s="224"/>
      <c r="N274" s="224"/>
      <c r="O274" s="224"/>
      <c r="P274" s="224"/>
      <c r="Q274" s="229"/>
    </row>
    <row r="275" spans="1:17" ht="14.45">
      <c r="A275" s="224"/>
      <c r="B275" s="225"/>
      <c r="C275" s="226"/>
      <c r="D275" s="226"/>
      <c r="E275" s="226"/>
      <c r="F275" s="226"/>
      <c r="G275" s="224"/>
      <c r="H275" s="224"/>
      <c r="I275" s="227"/>
      <c r="J275" s="228"/>
      <c r="K275" s="224"/>
      <c r="L275" s="224"/>
      <c r="M275" s="224"/>
      <c r="N275" s="224"/>
      <c r="O275" s="224"/>
      <c r="P275" s="224"/>
      <c r="Q275" s="229"/>
    </row>
    <row r="276" spans="1:17" ht="14.45">
      <c r="A276" s="224"/>
      <c r="B276" s="225"/>
      <c r="C276" s="226"/>
      <c r="D276" s="226"/>
      <c r="E276" s="224"/>
      <c r="F276" s="226"/>
      <c r="G276" s="224"/>
      <c r="H276" s="224"/>
      <c r="I276" s="227"/>
      <c r="J276" s="228"/>
      <c r="K276" s="224"/>
      <c r="L276" s="224"/>
      <c r="M276" s="224"/>
      <c r="N276" s="224"/>
      <c r="O276" s="242"/>
      <c r="P276" s="224"/>
      <c r="Q276" s="229"/>
    </row>
    <row r="277" spans="1:17" ht="14.45">
      <c r="A277" s="224"/>
      <c r="B277" s="225"/>
      <c r="C277" s="226"/>
      <c r="D277" s="226"/>
      <c r="E277" s="224"/>
      <c r="F277" s="226"/>
      <c r="G277" s="224"/>
      <c r="H277" s="224"/>
      <c r="I277" s="227"/>
      <c r="J277" s="228"/>
      <c r="K277" s="224"/>
      <c r="L277" s="224"/>
      <c r="M277" s="224"/>
      <c r="N277" s="224"/>
      <c r="O277" s="242"/>
      <c r="P277" s="224"/>
      <c r="Q277" s="229"/>
    </row>
    <row r="278" spans="1:17" ht="14.45">
      <c r="A278" s="224"/>
      <c r="B278" s="225"/>
      <c r="C278" s="226"/>
      <c r="D278" s="226"/>
      <c r="E278" s="224"/>
      <c r="F278" s="226"/>
      <c r="G278" s="224"/>
      <c r="H278" s="224"/>
      <c r="I278" s="227"/>
      <c r="J278" s="228"/>
      <c r="K278" s="224"/>
      <c r="L278" s="224"/>
      <c r="M278" s="224"/>
      <c r="N278" s="224"/>
      <c r="O278" s="224"/>
      <c r="P278" s="224"/>
      <c r="Q278" s="229"/>
    </row>
    <row r="279" spans="1:17" ht="14.45">
      <c r="A279" s="224"/>
      <c r="B279" s="225"/>
      <c r="C279" s="226"/>
      <c r="D279" s="226"/>
      <c r="E279" s="224"/>
      <c r="F279" s="226"/>
      <c r="G279" s="224"/>
      <c r="H279" s="224"/>
      <c r="I279" s="227"/>
      <c r="J279" s="228"/>
      <c r="K279" s="224"/>
      <c r="L279" s="224"/>
      <c r="M279" s="224"/>
      <c r="N279" s="224"/>
      <c r="O279" s="224"/>
      <c r="P279" s="224"/>
      <c r="Q279" s="229"/>
    </row>
    <row r="280" spans="1:17" ht="14.45">
      <c r="A280" s="224"/>
      <c r="B280" s="225"/>
      <c r="C280" s="226"/>
      <c r="D280" s="226"/>
      <c r="E280" s="224"/>
      <c r="F280" s="226"/>
      <c r="G280" s="224"/>
      <c r="H280" s="224"/>
      <c r="I280" s="227"/>
      <c r="J280" s="228"/>
      <c r="K280" s="224"/>
      <c r="L280" s="224"/>
      <c r="M280" s="224"/>
      <c r="N280" s="224"/>
      <c r="O280" s="224"/>
      <c r="P280" s="224"/>
      <c r="Q280" s="229"/>
    </row>
    <row r="281" spans="1:17" ht="14.45">
      <c r="A281" s="224"/>
      <c r="B281" s="225"/>
      <c r="C281" s="226"/>
      <c r="D281" s="226"/>
      <c r="E281" s="224"/>
      <c r="F281" s="226"/>
      <c r="G281" s="224"/>
      <c r="H281" s="224"/>
      <c r="I281" s="227"/>
      <c r="J281" s="241"/>
      <c r="K281" s="224"/>
      <c r="L281" s="224"/>
      <c r="M281" s="224"/>
      <c r="N281" s="224"/>
      <c r="O281" s="224"/>
      <c r="P281" s="224"/>
      <c r="Q281" s="229"/>
    </row>
    <row r="282" spans="1:17" ht="14.45">
      <c r="A282" s="224"/>
      <c r="B282" s="225"/>
      <c r="C282" s="226"/>
      <c r="D282" s="226"/>
      <c r="E282" s="224"/>
      <c r="F282" s="226"/>
      <c r="G282" s="224"/>
      <c r="H282" s="224"/>
      <c r="I282" s="227"/>
      <c r="J282" s="241"/>
      <c r="K282" s="224"/>
      <c r="L282" s="224"/>
      <c r="M282" s="224"/>
      <c r="N282" s="224"/>
      <c r="O282" s="224"/>
      <c r="P282" s="224"/>
      <c r="Q282" s="229"/>
    </row>
    <row r="283" spans="1:17" ht="14.45">
      <c r="A283" s="224"/>
      <c r="B283" s="225"/>
      <c r="C283" s="226"/>
      <c r="D283" s="226"/>
      <c r="E283" s="224"/>
      <c r="F283" s="226"/>
      <c r="G283" s="224"/>
      <c r="H283" s="224"/>
      <c r="I283" s="227"/>
      <c r="J283" s="241"/>
      <c r="K283" s="224"/>
      <c r="L283" s="224"/>
      <c r="M283" s="224"/>
      <c r="N283" s="224"/>
      <c r="O283" s="224"/>
      <c r="P283" s="224"/>
      <c r="Q283" s="229"/>
    </row>
    <row r="284" spans="1:17" ht="14.45">
      <c r="A284" s="224"/>
      <c r="B284" s="225"/>
      <c r="C284" s="226"/>
      <c r="D284" s="226"/>
      <c r="E284" s="224"/>
      <c r="F284" s="226"/>
      <c r="G284" s="224"/>
      <c r="H284" s="224"/>
      <c r="I284" s="227"/>
      <c r="J284" s="241"/>
      <c r="K284" s="224"/>
      <c r="L284" s="224"/>
      <c r="M284" s="224"/>
      <c r="N284" s="224"/>
      <c r="O284" s="224"/>
      <c r="P284" s="224"/>
      <c r="Q284" s="229"/>
    </row>
    <row r="285" spans="1:17" ht="14.45">
      <c r="A285" s="224"/>
      <c r="B285" s="225"/>
      <c r="C285" s="226"/>
      <c r="D285" s="226"/>
      <c r="E285" s="224"/>
      <c r="F285" s="226"/>
      <c r="G285" s="224"/>
      <c r="H285" s="224"/>
      <c r="I285" s="227"/>
      <c r="J285" s="241"/>
      <c r="K285" s="224"/>
      <c r="L285" s="224"/>
      <c r="M285" s="224"/>
      <c r="N285" s="224"/>
      <c r="O285" s="224"/>
      <c r="P285" s="224"/>
      <c r="Q285" s="229"/>
    </row>
    <row r="286" spans="1:17" ht="14.45">
      <c r="A286" s="224"/>
      <c r="B286" s="225"/>
      <c r="C286" s="226"/>
      <c r="D286" s="226"/>
      <c r="E286" s="224"/>
      <c r="F286" s="226"/>
      <c r="G286" s="224"/>
      <c r="H286" s="224"/>
      <c r="I286" s="227"/>
      <c r="J286" s="241"/>
      <c r="K286" s="224"/>
      <c r="L286" s="224"/>
      <c r="M286" s="224"/>
      <c r="N286" s="224"/>
      <c r="O286" s="224"/>
      <c r="P286" s="224"/>
      <c r="Q286" s="229"/>
    </row>
    <row r="287" spans="1:17" ht="14.45">
      <c r="A287" s="224"/>
      <c r="B287" s="225"/>
      <c r="C287" s="226"/>
      <c r="D287" s="226"/>
      <c r="E287" s="224"/>
      <c r="F287" s="226"/>
      <c r="G287" s="224"/>
      <c r="H287" s="224"/>
      <c r="I287" s="227"/>
      <c r="J287" s="228"/>
      <c r="K287" s="224"/>
      <c r="L287" s="224"/>
      <c r="M287" s="224"/>
      <c r="N287" s="224"/>
      <c r="O287" s="224"/>
      <c r="P287" s="224"/>
      <c r="Q287" s="229"/>
    </row>
    <row r="288" spans="1:17" ht="14.45">
      <c r="A288" s="224"/>
      <c r="B288" s="225"/>
      <c r="C288" s="226"/>
      <c r="D288" s="226"/>
      <c r="E288" s="224"/>
      <c r="F288" s="226"/>
      <c r="G288" s="224"/>
      <c r="H288" s="224"/>
      <c r="I288" s="227"/>
      <c r="J288" s="228"/>
      <c r="K288" s="224"/>
      <c r="L288" s="224"/>
      <c r="M288" s="224"/>
      <c r="N288" s="224"/>
      <c r="O288" s="224"/>
      <c r="P288" s="224"/>
      <c r="Q288" s="229"/>
    </row>
    <row r="289" spans="1:17" ht="14.45">
      <c r="A289" s="224"/>
      <c r="B289" s="225"/>
      <c r="C289" s="226"/>
      <c r="D289" s="226"/>
      <c r="E289" s="224"/>
      <c r="F289" s="226"/>
      <c r="G289" s="224"/>
      <c r="H289" s="224"/>
      <c r="I289" s="227"/>
      <c r="J289" s="228"/>
      <c r="K289" s="224"/>
      <c r="L289" s="224"/>
      <c r="M289" s="224"/>
      <c r="N289" s="224"/>
      <c r="O289" s="224"/>
      <c r="P289" s="224"/>
      <c r="Q289" s="229"/>
    </row>
    <row r="290" spans="1:17" ht="14.45">
      <c r="A290" s="224"/>
      <c r="B290" s="225"/>
      <c r="C290" s="226"/>
      <c r="D290" s="226"/>
      <c r="E290" s="224"/>
      <c r="F290" s="226"/>
      <c r="G290" s="224"/>
      <c r="H290" s="224"/>
      <c r="I290" s="227"/>
      <c r="J290" s="227"/>
      <c r="K290" s="224"/>
      <c r="L290" s="224"/>
      <c r="M290" s="224"/>
      <c r="N290" s="224"/>
      <c r="O290" s="224"/>
      <c r="P290" s="224"/>
      <c r="Q290" s="229"/>
    </row>
    <row r="291" spans="1:17" ht="14.45">
      <c r="A291" s="224"/>
      <c r="B291" s="225"/>
      <c r="C291" s="226"/>
      <c r="D291" s="226"/>
      <c r="E291" s="224"/>
      <c r="F291" s="226"/>
      <c r="G291" s="224"/>
      <c r="H291" s="224"/>
      <c r="I291" s="227"/>
      <c r="J291" s="227"/>
      <c r="K291" s="224"/>
      <c r="L291" s="224"/>
      <c r="M291" s="224"/>
      <c r="N291" s="224"/>
      <c r="O291" s="224"/>
      <c r="P291" s="224"/>
      <c r="Q291" s="229"/>
    </row>
    <row r="292" spans="1:17" ht="14.45">
      <c r="A292" s="224"/>
      <c r="B292" s="225"/>
      <c r="C292" s="226"/>
      <c r="D292" s="226"/>
      <c r="E292" s="224"/>
      <c r="F292" s="226"/>
      <c r="G292" s="224"/>
      <c r="H292" s="224"/>
      <c r="I292" s="227"/>
      <c r="J292" s="228"/>
      <c r="K292" s="224"/>
      <c r="L292" s="224"/>
      <c r="M292" s="224"/>
      <c r="N292" s="224"/>
      <c r="O292" s="224"/>
      <c r="P292" s="224"/>
      <c r="Q292" s="229"/>
    </row>
    <row r="293" spans="1:17" ht="14.45">
      <c r="A293" s="224"/>
      <c r="B293" s="225"/>
      <c r="C293" s="226"/>
      <c r="D293" s="226"/>
      <c r="E293" s="224"/>
      <c r="F293" s="226"/>
      <c r="G293" s="224"/>
      <c r="H293" s="224"/>
      <c r="I293" s="227"/>
      <c r="J293" s="228"/>
      <c r="K293" s="224"/>
      <c r="L293" s="224"/>
      <c r="M293" s="224"/>
      <c r="N293" s="224"/>
      <c r="O293" s="224"/>
      <c r="P293" s="224"/>
      <c r="Q293" s="229"/>
    </row>
    <row r="294" spans="1:17" ht="14.45">
      <c r="A294" s="224"/>
      <c r="B294" s="225"/>
      <c r="C294" s="226"/>
      <c r="D294" s="226"/>
      <c r="E294" s="224"/>
      <c r="F294" s="226"/>
      <c r="G294" s="224"/>
      <c r="H294" s="224"/>
      <c r="I294" s="227"/>
      <c r="J294" s="228"/>
      <c r="K294" s="224"/>
      <c r="L294" s="224"/>
      <c r="M294" s="224"/>
      <c r="N294" s="224"/>
      <c r="O294" s="224"/>
      <c r="P294" s="224"/>
      <c r="Q294" s="229"/>
    </row>
    <row r="295" spans="1:17" ht="14.45">
      <c r="A295" s="224"/>
      <c r="B295" s="225"/>
      <c r="C295" s="226"/>
      <c r="D295" s="226"/>
      <c r="E295" s="224"/>
      <c r="F295" s="226"/>
      <c r="G295" s="224"/>
      <c r="H295" s="224"/>
      <c r="I295" s="227"/>
      <c r="J295" s="228"/>
      <c r="K295" s="224"/>
      <c r="L295" s="224"/>
      <c r="M295" s="224"/>
      <c r="N295" s="224"/>
      <c r="O295" s="224"/>
      <c r="P295" s="224"/>
      <c r="Q295" s="229"/>
    </row>
    <row r="296" spans="1:17" ht="14.45">
      <c r="A296" s="224"/>
      <c r="B296" s="225"/>
      <c r="C296" s="226"/>
      <c r="D296" s="226"/>
      <c r="E296" s="224"/>
      <c r="F296" s="226"/>
      <c r="G296" s="224"/>
      <c r="H296" s="224"/>
      <c r="I296" s="227"/>
      <c r="J296" s="228"/>
      <c r="K296" s="224"/>
      <c r="L296" s="224"/>
      <c r="M296" s="224"/>
      <c r="N296" s="224"/>
      <c r="O296" s="224"/>
      <c r="P296" s="224"/>
      <c r="Q296" s="229"/>
    </row>
    <row r="297" spans="1:17" ht="14.45">
      <c r="A297" s="224"/>
      <c r="B297" s="225"/>
      <c r="C297" s="226"/>
      <c r="D297" s="226"/>
      <c r="E297" s="224"/>
      <c r="F297" s="226"/>
      <c r="G297" s="224"/>
      <c r="H297" s="224"/>
      <c r="I297" s="227"/>
      <c r="J297" s="228"/>
      <c r="K297" s="224"/>
      <c r="L297" s="224"/>
      <c r="M297" s="224"/>
      <c r="N297" s="224"/>
      <c r="O297" s="224"/>
      <c r="P297" s="224"/>
      <c r="Q297" s="229"/>
    </row>
    <row r="298" spans="1:17" ht="14.45">
      <c r="A298" s="224"/>
      <c r="B298" s="225"/>
      <c r="C298" s="226"/>
      <c r="D298" s="226"/>
      <c r="E298" s="224"/>
      <c r="F298" s="226"/>
      <c r="G298" s="224"/>
      <c r="H298" s="224"/>
      <c r="I298" s="227"/>
      <c r="J298" s="241"/>
      <c r="K298" s="224"/>
      <c r="L298" s="224"/>
      <c r="M298" s="224"/>
      <c r="N298" s="224"/>
      <c r="O298" s="224"/>
      <c r="P298" s="224"/>
      <c r="Q298" s="229"/>
    </row>
    <row r="299" spans="1:17" ht="14.45">
      <c r="A299" s="224"/>
      <c r="B299" s="225"/>
      <c r="C299" s="226"/>
      <c r="D299" s="226"/>
      <c r="E299" s="224"/>
      <c r="F299" s="226"/>
      <c r="G299" s="224"/>
      <c r="H299" s="224"/>
      <c r="I299" s="227"/>
      <c r="J299" s="241"/>
      <c r="K299" s="224"/>
      <c r="L299" s="224"/>
      <c r="M299" s="224"/>
      <c r="N299" s="224"/>
      <c r="O299" s="224"/>
      <c r="P299" s="224"/>
      <c r="Q299" s="229"/>
    </row>
    <row r="300" spans="1:17" ht="14.45">
      <c r="A300" s="224"/>
      <c r="B300" s="225"/>
      <c r="C300" s="226"/>
      <c r="D300" s="226"/>
      <c r="E300" s="224"/>
      <c r="F300" s="226"/>
      <c r="G300" s="224"/>
      <c r="H300" s="224"/>
      <c r="I300" s="227"/>
      <c r="J300" s="228"/>
      <c r="K300" s="224"/>
      <c r="L300" s="224"/>
      <c r="M300" s="224"/>
      <c r="N300" s="224"/>
      <c r="O300" s="224"/>
      <c r="P300" s="224"/>
      <c r="Q300" s="229"/>
    </row>
    <row r="301" spans="1:17" ht="14.45">
      <c r="A301" s="224"/>
      <c r="B301" s="225"/>
      <c r="C301" s="226"/>
      <c r="D301" s="226"/>
      <c r="E301" s="224"/>
      <c r="F301" s="226"/>
      <c r="G301" s="224"/>
      <c r="H301" s="224"/>
      <c r="I301" s="227"/>
      <c r="J301" s="228"/>
      <c r="K301" s="224"/>
      <c r="L301" s="224"/>
      <c r="M301" s="224"/>
      <c r="N301" s="224"/>
      <c r="O301" s="224"/>
      <c r="P301" s="224"/>
      <c r="Q301" s="229"/>
    </row>
    <row r="302" spans="1:17" ht="14.45">
      <c r="A302" s="224"/>
      <c r="B302" s="229"/>
      <c r="C302" s="226"/>
      <c r="D302" s="226"/>
      <c r="E302" s="224"/>
      <c r="F302" s="226"/>
      <c r="G302" s="224"/>
      <c r="H302" s="224"/>
      <c r="I302" s="227"/>
      <c r="J302" s="228"/>
      <c r="K302" s="224"/>
      <c r="L302" s="224"/>
      <c r="M302" s="224"/>
      <c r="N302" s="224"/>
      <c r="O302" s="224"/>
      <c r="P302" s="224"/>
      <c r="Q302" s="229"/>
    </row>
    <row r="303" spans="1:17" ht="14.45">
      <c r="A303" s="224"/>
      <c r="B303" s="225"/>
      <c r="C303" s="226"/>
      <c r="D303" s="226"/>
      <c r="E303" s="224"/>
      <c r="F303" s="226"/>
      <c r="G303" s="224"/>
      <c r="H303" s="224"/>
      <c r="I303" s="236"/>
      <c r="J303" s="228"/>
      <c r="K303" s="224"/>
      <c r="L303" s="224"/>
      <c r="M303" s="224"/>
      <c r="N303" s="224"/>
      <c r="O303" s="224"/>
      <c r="P303" s="224"/>
      <c r="Q303" s="229"/>
    </row>
    <row r="304" spans="1:17" ht="14.45">
      <c r="A304" s="224"/>
      <c r="B304" s="225"/>
      <c r="C304" s="226"/>
      <c r="D304" s="226"/>
      <c r="E304" s="224"/>
      <c r="F304" s="226"/>
      <c r="G304" s="224"/>
      <c r="H304" s="224"/>
      <c r="I304" s="227"/>
      <c r="J304" s="228"/>
      <c r="K304" s="224"/>
      <c r="L304" s="224"/>
      <c r="M304" s="224"/>
      <c r="N304" s="224"/>
      <c r="O304" s="224"/>
      <c r="P304" s="224"/>
      <c r="Q304" s="229"/>
    </row>
    <row r="305" spans="1:17" ht="14.45">
      <c r="A305" s="224"/>
      <c r="B305" s="225"/>
      <c r="C305" s="226"/>
      <c r="D305" s="226"/>
      <c r="E305" s="224"/>
      <c r="F305" s="226"/>
      <c r="G305" s="224"/>
      <c r="H305" s="224"/>
      <c r="I305" s="227"/>
      <c r="J305" s="228"/>
      <c r="K305" s="224"/>
      <c r="L305" s="224"/>
      <c r="M305" s="224"/>
      <c r="N305" s="224"/>
      <c r="O305" s="224"/>
      <c r="P305" s="229"/>
      <c r="Q305" s="229"/>
    </row>
    <row r="306" spans="1:17" ht="14.45">
      <c r="A306" s="224"/>
      <c r="B306" s="225"/>
      <c r="C306" s="226"/>
      <c r="D306" s="226"/>
      <c r="E306" s="224"/>
      <c r="F306" s="226"/>
      <c r="G306" s="224"/>
      <c r="H306" s="224"/>
      <c r="I306" s="227"/>
      <c r="J306" s="228"/>
      <c r="K306" s="224"/>
      <c r="L306" s="224"/>
      <c r="M306" s="224"/>
      <c r="N306" s="224"/>
      <c r="O306" s="224"/>
      <c r="P306" s="224"/>
      <c r="Q306" s="229"/>
    </row>
    <row r="307" spans="1:17" ht="14.45">
      <c r="A307" s="224"/>
      <c r="B307" s="225"/>
      <c r="C307" s="226"/>
      <c r="D307" s="226"/>
      <c r="E307" s="224"/>
      <c r="F307" s="226"/>
      <c r="G307" s="224"/>
      <c r="H307" s="224"/>
      <c r="I307" s="227"/>
      <c r="J307" s="228"/>
      <c r="K307" s="224"/>
      <c r="L307" s="224"/>
      <c r="M307" s="224"/>
      <c r="N307" s="224"/>
      <c r="O307" s="224"/>
      <c r="P307" s="229"/>
      <c r="Q307" s="229"/>
    </row>
    <row r="308" spans="1:17" ht="14.45">
      <c r="A308" s="224"/>
      <c r="B308" s="225"/>
      <c r="C308" s="226"/>
      <c r="D308" s="226"/>
      <c r="E308" s="224"/>
      <c r="F308" s="226"/>
      <c r="G308" s="224"/>
      <c r="H308" s="224"/>
      <c r="I308" s="227"/>
      <c r="J308" s="228"/>
      <c r="K308" s="224"/>
      <c r="L308" s="224"/>
      <c r="M308" s="224"/>
      <c r="N308" s="224"/>
      <c r="O308" s="224"/>
      <c r="P308" s="233"/>
      <c r="Q308" s="229"/>
    </row>
    <row r="309" spans="1:17" ht="14.45">
      <c r="A309" s="224"/>
      <c r="B309" s="225"/>
      <c r="C309" s="226"/>
      <c r="D309" s="226"/>
      <c r="E309" s="224"/>
      <c r="F309" s="226"/>
      <c r="G309" s="224"/>
      <c r="H309" s="224"/>
      <c r="I309" s="227"/>
      <c r="J309" s="228"/>
      <c r="K309" s="224"/>
      <c r="L309" s="224"/>
      <c r="M309" s="224"/>
      <c r="N309" s="224"/>
      <c r="O309" s="225"/>
      <c r="P309" s="225"/>
      <c r="Q309" s="229"/>
    </row>
    <row r="310" spans="1:17" ht="14.45">
      <c r="A310" s="224"/>
      <c r="B310" s="225"/>
      <c r="C310" s="226"/>
      <c r="D310" s="226"/>
      <c r="E310" s="224"/>
      <c r="F310" s="226"/>
      <c r="G310" s="224"/>
      <c r="H310" s="224"/>
      <c r="I310" s="227"/>
      <c r="J310" s="228"/>
      <c r="K310" s="224"/>
      <c r="L310" s="224"/>
      <c r="M310" s="224"/>
      <c r="N310" s="224"/>
      <c r="O310" s="224"/>
      <c r="P310" s="224"/>
      <c r="Q310" s="229"/>
    </row>
    <row r="311" spans="1:17" ht="14.45">
      <c r="A311" s="224"/>
      <c r="B311" s="225"/>
      <c r="C311" s="226"/>
      <c r="D311" s="226"/>
      <c r="E311" s="224"/>
      <c r="F311" s="226"/>
      <c r="G311" s="224"/>
      <c r="H311" s="224"/>
      <c r="I311" s="227"/>
      <c r="J311" s="241"/>
      <c r="K311" s="224"/>
      <c r="L311" s="224"/>
      <c r="M311" s="224"/>
      <c r="N311" s="224"/>
      <c r="O311" s="224"/>
      <c r="P311" s="224"/>
      <c r="Q311" s="229"/>
    </row>
    <row r="312" spans="1:17" ht="14.45">
      <c r="A312" s="224"/>
      <c r="B312" s="225"/>
      <c r="C312" s="226"/>
      <c r="D312" s="226"/>
      <c r="E312" s="224"/>
      <c r="F312" s="226"/>
      <c r="G312" s="224"/>
      <c r="H312" s="224"/>
      <c r="I312" s="227"/>
      <c r="J312" s="241"/>
      <c r="K312" s="224"/>
      <c r="L312" s="224"/>
      <c r="M312" s="224"/>
      <c r="N312" s="224"/>
      <c r="O312" s="224"/>
      <c r="P312" s="224"/>
      <c r="Q312" s="229"/>
    </row>
    <row r="313" spans="1:17" ht="14.45">
      <c r="A313" s="224"/>
      <c r="B313" s="225"/>
      <c r="C313" s="226"/>
      <c r="D313" s="226"/>
      <c r="E313" s="224"/>
      <c r="F313" s="226"/>
      <c r="G313" s="224"/>
      <c r="H313" s="224"/>
      <c r="I313" s="227"/>
      <c r="J313" s="241"/>
      <c r="K313" s="224"/>
      <c r="L313" s="224"/>
      <c r="M313" s="224"/>
      <c r="N313" s="224"/>
      <c r="O313" s="224"/>
      <c r="P313" s="224"/>
      <c r="Q313" s="229"/>
    </row>
    <row r="314" spans="1:17" ht="14.45">
      <c r="A314" s="224"/>
      <c r="B314" s="225"/>
      <c r="C314" s="226"/>
      <c r="D314" s="226"/>
      <c r="E314" s="224"/>
      <c r="F314" s="226"/>
      <c r="G314" s="224"/>
      <c r="H314" s="224"/>
      <c r="I314" s="227"/>
      <c r="J314" s="228"/>
      <c r="K314" s="224"/>
      <c r="L314" s="224"/>
      <c r="M314" s="224"/>
      <c r="N314" s="224"/>
      <c r="O314" s="224"/>
      <c r="P314" s="224"/>
      <c r="Q314" s="229"/>
    </row>
    <row r="315" spans="1:17" ht="14.45">
      <c r="A315" s="224"/>
      <c r="B315" s="225"/>
      <c r="C315" s="226"/>
      <c r="D315" s="226"/>
      <c r="E315" s="224"/>
      <c r="F315" s="226"/>
      <c r="G315" s="224"/>
      <c r="H315" s="224"/>
      <c r="I315" s="227"/>
      <c r="J315" s="227"/>
      <c r="K315" s="224"/>
      <c r="L315" s="224"/>
      <c r="M315" s="224"/>
      <c r="N315" s="224"/>
      <c r="O315" s="224"/>
      <c r="P315" s="224"/>
      <c r="Q315" s="229"/>
    </row>
    <row r="316" spans="1:17" ht="14.45">
      <c r="A316" s="224"/>
      <c r="B316" s="225"/>
      <c r="C316" s="226"/>
      <c r="D316" s="226"/>
      <c r="E316" s="224"/>
      <c r="F316" s="226"/>
      <c r="G316" s="224"/>
      <c r="H316" s="224"/>
      <c r="I316" s="227"/>
      <c r="J316" s="228"/>
      <c r="K316" s="224"/>
      <c r="L316" s="224"/>
      <c r="M316" s="224"/>
      <c r="N316" s="224"/>
      <c r="O316" s="224"/>
      <c r="P316" s="224"/>
      <c r="Q316" s="229"/>
    </row>
    <row r="317" spans="1:17" ht="14.45">
      <c r="A317" s="224"/>
      <c r="B317" s="225"/>
      <c r="C317" s="226"/>
      <c r="D317" s="226"/>
      <c r="E317" s="224"/>
      <c r="F317" s="226"/>
      <c r="G317" s="224"/>
      <c r="H317" s="224"/>
      <c r="I317" s="227"/>
      <c r="J317" s="228"/>
      <c r="K317" s="224"/>
      <c r="L317" s="224"/>
      <c r="M317" s="224"/>
      <c r="N317" s="224"/>
      <c r="O317" s="224"/>
      <c r="P317" s="224"/>
      <c r="Q317" s="229"/>
    </row>
    <row r="318" spans="1:17" ht="14.45">
      <c r="A318" s="224"/>
      <c r="B318" s="225"/>
      <c r="C318" s="226"/>
      <c r="D318" s="226"/>
      <c r="E318" s="224"/>
      <c r="F318" s="226"/>
      <c r="G318" s="224"/>
      <c r="H318" s="224"/>
      <c r="I318" s="231"/>
      <c r="J318" s="241"/>
      <c r="K318" s="224"/>
      <c r="L318" s="224"/>
      <c r="M318" s="224"/>
      <c r="N318" s="224"/>
      <c r="O318" s="224"/>
      <c r="P318" s="224"/>
      <c r="Q318" s="229"/>
    </row>
    <row r="319" spans="1:17" ht="14.45">
      <c r="A319" s="224"/>
      <c r="B319" s="225"/>
      <c r="C319" s="226"/>
      <c r="D319" s="226"/>
      <c r="E319" s="224"/>
      <c r="F319" s="226"/>
      <c r="G319" s="224"/>
      <c r="H319" s="224"/>
      <c r="I319" s="227"/>
      <c r="J319" s="228"/>
      <c r="K319" s="224"/>
      <c r="L319" s="224"/>
      <c r="M319" s="224"/>
      <c r="N319" s="224"/>
      <c r="O319" s="224"/>
      <c r="P319" s="224"/>
      <c r="Q319" s="229"/>
    </row>
    <row r="320" spans="1:17" ht="14.45">
      <c r="A320" s="224"/>
      <c r="B320" s="225"/>
      <c r="C320" s="226"/>
      <c r="D320" s="226"/>
      <c r="E320" s="224"/>
      <c r="F320" s="226"/>
      <c r="G320" s="224"/>
      <c r="H320" s="224"/>
      <c r="I320" s="227"/>
      <c r="J320" s="228"/>
      <c r="K320" s="224"/>
      <c r="L320" s="224"/>
      <c r="M320" s="224"/>
      <c r="N320" s="224"/>
      <c r="O320" s="224"/>
      <c r="P320" s="224"/>
      <c r="Q320" s="229"/>
    </row>
    <row r="321" spans="1:17" ht="14.45">
      <c r="A321" s="224"/>
      <c r="B321" s="225"/>
      <c r="C321" s="226"/>
      <c r="D321" s="226"/>
      <c r="E321" s="224"/>
      <c r="F321" s="226"/>
      <c r="G321" s="224"/>
      <c r="H321" s="224"/>
      <c r="I321" s="227"/>
      <c r="J321" s="228"/>
      <c r="K321" s="224"/>
      <c r="L321" s="224"/>
      <c r="M321" s="224"/>
      <c r="N321" s="224"/>
      <c r="O321" s="224"/>
      <c r="P321" s="224"/>
      <c r="Q321" s="229"/>
    </row>
    <row r="322" spans="1:17" ht="14.45">
      <c r="A322" s="224"/>
      <c r="B322" s="233"/>
      <c r="C322" s="226"/>
      <c r="D322" s="226"/>
      <c r="E322" s="224"/>
      <c r="F322" s="226"/>
      <c r="G322" s="224"/>
      <c r="H322" s="224"/>
      <c r="I322" s="234"/>
      <c r="J322" s="228"/>
      <c r="K322" s="224"/>
      <c r="L322" s="224"/>
      <c r="M322" s="224"/>
      <c r="N322" s="224"/>
      <c r="O322" s="224"/>
      <c r="P322" s="224"/>
      <c r="Q322" s="229"/>
    </row>
    <row r="323" spans="1:17" ht="14.45">
      <c r="A323" s="224"/>
      <c r="B323" s="233"/>
      <c r="C323" s="226"/>
      <c r="D323" s="226"/>
      <c r="E323" s="224"/>
      <c r="F323" s="226"/>
      <c r="G323" s="224"/>
      <c r="H323" s="224"/>
      <c r="I323" s="234"/>
      <c r="J323" s="228"/>
      <c r="K323" s="224"/>
      <c r="L323" s="224"/>
      <c r="M323" s="224"/>
      <c r="N323" s="224"/>
      <c r="O323" s="224"/>
      <c r="P323" s="224"/>
      <c r="Q323" s="229"/>
    </row>
    <row r="324" spans="1:17" ht="14.45">
      <c r="A324" s="224"/>
      <c r="B324" s="225"/>
      <c r="C324" s="226"/>
      <c r="D324" s="226"/>
      <c r="E324" s="224"/>
      <c r="F324" s="226"/>
      <c r="G324" s="224"/>
      <c r="H324" s="224"/>
      <c r="I324" s="231"/>
      <c r="J324" s="228"/>
      <c r="K324" s="224"/>
      <c r="L324" s="224"/>
      <c r="M324" s="224"/>
      <c r="N324" s="224"/>
      <c r="O324" s="243"/>
      <c r="P324" s="225"/>
      <c r="Q324" s="229"/>
    </row>
    <row r="325" spans="1:17" ht="14.45">
      <c r="A325" s="244"/>
      <c r="B325" s="245"/>
      <c r="C325" s="226"/>
      <c r="D325" s="226"/>
      <c r="E325" s="224"/>
      <c r="F325" s="226"/>
      <c r="G325" s="224"/>
      <c r="H325" s="224"/>
      <c r="I325" s="227"/>
      <c r="J325" s="228"/>
      <c r="K325" s="224"/>
      <c r="L325" s="224"/>
      <c r="M325" s="245"/>
      <c r="N325" s="224"/>
      <c r="O325" s="224"/>
      <c r="P325" s="224"/>
      <c r="Q325" s="229"/>
    </row>
    <row r="326" spans="1:17" ht="14.45">
      <c r="A326" s="224"/>
      <c r="B326" s="225"/>
      <c r="C326" s="226"/>
      <c r="D326" s="226"/>
      <c r="E326" s="224"/>
      <c r="F326" s="226"/>
      <c r="G326" s="224"/>
      <c r="H326" s="224"/>
      <c r="I326" s="227"/>
      <c r="J326" s="228"/>
      <c r="K326" s="224"/>
      <c r="L326" s="224"/>
      <c r="M326" s="224"/>
      <c r="N326" s="224"/>
      <c r="O326" s="224"/>
      <c r="P326" s="224"/>
      <c r="Q326" s="229"/>
    </row>
    <row r="327" spans="1:17" ht="14.45">
      <c r="A327" s="224"/>
      <c r="B327" s="225"/>
      <c r="C327" s="226"/>
      <c r="D327" s="226"/>
      <c r="E327" s="224"/>
      <c r="F327" s="226"/>
      <c r="G327" s="224"/>
      <c r="H327" s="224"/>
      <c r="I327" s="227"/>
      <c r="J327" s="228"/>
      <c r="K327" s="224"/>
      <c r="L327" s="224"/>
      <c r="M327" s="224"/>
      <c r="N327" s="224"/>
      <c r="O327" s="224"/>
      <c r="P327" s="224"/>
      <c r="Q327" s="229"/>
    </row>
    <row r="328" spans="1:17" ht="14.45">
      <c r="A328" s="224"/>
      <c r="B328" s="225"/>
      <c r="C328" s="226"/>
      <c r="D328" s="226"/>
      <c r="E328" s="224"/>
      <c r="F328" s="226"/>
      <c r="G328" s="224"/>
      <c r="H328" s="224"/>
      <c r="I328" s="227"/>
      <c r="J328" s="228"/>
      <c r="K328" s="224"/>
      <c r="L328" s="224"/>
      <c r="M328" s="224"/>
      <c r="N328" s="224"/>
      <c r="O328" s="224"/>
      <c r="P328" s="224"/>
      <c r="Q328" s="229"/>
    </row>
    <row r="329" spans="1:17" ht="14.45">
      <c r="A329" s="224"/>
      <c r="B329" s="225"/>
      <c r="C329" s="226"/>
      <c r="D329" s="226"/>
      <c r="E329" s="224"/>
      <c r="F329" s="226"/>
      <c r="G329" s="224"/>
      <c r="H329" s="224"/>
      <c r="I329" s="227"/>
      <c r="J329" s="228"/>
      <c r="K329" s="224"/>
      <c r="L329" s="224"/>
      <c r="M329" s="224"/>
      <c r="N329" s="224"/>
      <c r="O329" s="224"/>
      <c r="P329" s="224"/>
      <c r="Q329" s="229"/>
    </row>
  </sheetData>
  <autoFilter ref="A7:Q329" xr:uid="{5C9F2BFA-43C0-43E6-8FD2-A8814EE3552C}"/>
  <mergeCells count="3">
    <mergeCell ref="A1:B6"/>
    <mergeCell ref="C1:C6"/>
    <mergeCell ref="D1:Q6"/>
  </mergeCells>
  <pageMargins left="0.75" right="0.75" top="1" bottom="1" header="0.5" footer="0.5"/>
  <pageSetup orientation="portrait" r:id="rId1"/>
  <headerFooter>
    <oddHeader>&amp;C&amp;G</oddHeader>
    <oddFooter>&amp;C_x000D_&amp;1#&amp;"Calibri"&amp;10&amp;K008000 Información Pública - La Previsora S.A. Compañía de Seguros</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1C000-A780-4B91-BC35-CFAC213D6607}">
  <dimension ref="A1:O69"/>
  <sheetViews>
    <sheetView showGridLines="0" zoomScale="50" zoomScaleNormal="50" workbookViewId="0">
      <pane xSplit="1" ySplit="5" topLeftCell="B6" activePane="bottomRight" state="frozen"/>
      <selection pane="bottomRight" activeCell="F1" sqref="F1:J5"/>
      <selection pane="bottomLeft" activeCell="A6" sqref="A6"/>
      <selection pane="topRight" activeCell="B1" sqref="B1"/>
    </sheetView>
  </sheetViews>
  <sheetFormatPr defaultColWidth="0" defaultRowHeight="13.5"/>
  <cols>
    <col min="1" max="1" width="2.140625" style="34" customWidth="1"/>
    <col min="2" max="2" width="16.140625" style="34" customWidth="1"/>
    <col min="3" max="3" width="35.42578125" style="34" customWidth="1"/>
    <col min="4" max="4" width="31.140625" style="34" customWidth="1"/>
    <col min="5" max="5" width="32.140625" style="34" customWidth="1"/>
    <col min="6" max="6" width="28.5703125" style="34" customWidth="1"/>
    <col min="7" max="7" width="22" style="34" customWidth="1"/>
    <col min="8" max="8" width="17.42578125" style="34" customWidth="1"/>
    <col min="9" max="9" width="17" style="34" customWidth="1"/>
    <col min="10" max="10" width="22.140625" style="34" customWidth="1"/>
    <col min="11" max="11" width="6.5703125" style="34" customWidth="1"/>
    <col min="12" max="15" width="0" style="34" hidden="1" customWidth="1"/>
    <col min="16" max="16384" width="11.42578125" style="34" hidden="1"/>
  </cols>
  <sheetData>
    <row r="1" spans="2:14" ht="15" customHeight="1">
      <c r="B1" s="422"/>
      <c r="C1" s="423"/>
      <c r="D1" s="422"/>
      <c r="E1" s="423"/>
      <c r="F1" s="428" t="s">
        <v>910</v>
      </c>
      <c r="G1" s="428"/>
      <c r="H1" s="428"/>
      <c r="I1" s="428"/>
      <c r="J1" s="428"/>
      <c r="K1" s="33"/>
    </row>
    <row r="2" spans="2:14" ht="15" customHeight="1">
      <c r="B2" s="424"/>
      <c r="C2" s="425"/>
      <c r="D2" s="424"/>
      <c r="E2" s="425"/>
      <c r="F2" s="428"/>
      <c r="G2" s="428"/>
      <c r="H2" s="428"/>
      <c r="I2" s="428"/>
      <c r="J2" s="428"/>
      <c r="K2" s="33"/>
    </row>
    <row r="3" spans="2:14" ht="15" customHeight="1">
      <c r="B3" s="424"/>
      <c r="C3" s="425"/>
      <c r="D3" s="424"/>
      <c r="E3" s="425"/>
      <c r="F3" s="428"/>
      <c r="G3" s="428"/>
      <c r="H3" s="428"/>
      <c r="I3" s="428"/>
      <c r="J3" s="428"/>
      <c r="K3" s="33"/>
    </row>
    <row r="4" spans="2:14" ht="15" customHeight="1">
      <c r="B4" s="424"/>
      <c r="C4" s="425"/>
      <c r="D4" s="424"/>
      <c r="E4" s="425"/>
      <c r="F4" s="428"/>
      <c r="G4" s="428"/>
      <c r="H4" s="428"/>
      <c r="I4" s="428"/>
      <c r="J4" s="428"/>
      <c r="K4" s="33"/>
    </row>
    <row r="5" spans="2:14" ht="92.25" customHeight="1">
      <c r="B5" s="426"/>
      <c r="C5" s="427"/>
      <c r="D5" s="426"/>
      <c r="E5" s="427"/>
      <c r="F5" s="428"/>
      <c r="G5" s="428"/>
      <c r="H5" s="428"/>
      <c r="I5" s="428"/>
      <c r="J5" s="428"/>
      <c r="K5" s="33"/>
    </row>
    <row r="6" spans="2:14" ht="124.5" customHeight="1">
      <c r="B6" s="429" t="s">
        <v>911</v>
      </c>
      <c r="C6" s="429"/>
      <c r="D6" s="429"/>
      <c r="E6" s="429"/>
      <c r="F6" s="429"/>
      <c r="G6" s="429"/>
      <c r="H6" s="429"/>
      <c r="I6" s="429"/>
      <c r="J6" s="429"/>
    </row>
    <row r="7" spans="2:14">
      <c r="B7" s="422"/>
      <c r="C7" s="430"/>
      <c r="D7" s="430"/>
      <c r="E7" s="430"/>
      <c r="F7" s="430"/>
      <c r="G7" s="430"/>
      <c r="H7" s="430"/>
      <c r="I7" s="430"/>
      <c r="J7" s="423"/>
    </row>
    <row r="8" spans="2:14">
      <c r="B8" s="424"/>
      <c r="C8" s="431"/>
      <c r="D8" s="431"/>
      <c r="E8" s="431"/>
      <c r="F8" s="431"/>
      <c r="G8" s="431"/>
      <c r="H8" s="431"/>
      <c r="I8" s="431"/>
      <c r="J8" s="425"/>
    </row>
    <row r="9" spans="2:14" ht="14.25" customHeight="1">
      <c r="B9" s="421" t="s">
        <v>912</v>
      </c>
      <c r="C9" s="349" t="s">
        <v>913</v>
      </c>
      <c r="D9" s="349" t="s">
        <v>914</v>
      </c>
      <c r="E9" s="349" t="s">
        <v>297</v>
      </c>
      <c r="F9" s="349" t="s">
        <v>915</v>
      </c>
      <c r="G9" s="349" t="s">
        <v>299</v>
      </c>
      <c r="H9" s="349" t="s">
        <v>300</v>
      </c>
      <c r="I9" s="349" t="s">
        <v>916</v>
      </c>
      <c r="J9" s="349" t="s">
        <v>917</v>
      </c>
      <c r="K9" s="432"/>
      <c r="L9" s="432" t="s">
        <v>918</v>
      </c>
      <c r="M9" s="432" t="s">
        <v>916</v>
      </c>
      <c r="N9" s="432" t="s">
        <v>917</v>
      </c>
    </row>
    <row r="10" spans="2:14" ht="15" customHeight="1">
      <c r="B10" s="421"/>
      <c r="C10" s="349"/>
      <c r="D10" s="349"/>
      <c r="E10" s="349"/>
      <c r="F10" s="349"/>
      <c r="G10" s="349"/>
      <c r="H10" s="349"/>
      <c r="I10" s="349"/>
      <c r="J10" s="349"/>
      <c r="K10" s="432"/>
      <c r="L10" s="432"/>
      <c r="M10" s="432"/>
      <c r="N10" s="432"/>
    </row>
    <row r="11" spans="2:14" ht="108">
      <c r="B11" s="118">
        <v>1</v>
      </c>
      <c r="C11" s="120" t="s">
        <v>70</v>
      </c>
      <c r="D11" s="120" t="s">
        <v>71</v>
      </c>
      <c r="E11" s="120" t="s">
        <v>264</v>
      </c>
      <c r="F11" s="120" t="s">
        <v>919</v>
      </c>
      <c r="G11" s="120" t="s">
        <v>74</v>
      </c>
      <c r="H11" s="155" t="s">
        <v>78</v>
      </c>
      <c r="I11" s="161">
        <v>44562</v>
      </c>
      <c r="J11" s="161">
        <v>44926</v>
      </c>
    </row>
    <row r="12" spans="2:14" ht="108">
      <c r="B12" s="118">
        <v>2</v>
      </c>
      <c r="C12" s="120" t="s">
        <v>70</v>
      </c>
      <c r="D12" s="120" t="s">
        <v>71</v>
      </c>
      <c r="E12" s="120" t="s">
        <v>272</v>
      </c>
      <c r="F12" s="120" t="s">
        <v>920</v>
      </c>
      <c r="G12" s="120" t="s">
        <v>74</v>
      </c>
      <c r="H12" s="155" t="s">
        <v>78</v>
      </c>
      <c r="I12" s="161">
        <v>44562</v>
      </c>
      <c r="J12" s="161">
        <v>44926</v>
      </c>
    </row>
    <row r="13" spans="2:14" ht="108">
      <c r="B13" s="118">
        <v>3</v>
      </c>
      <c r="C13" s="120" t="s">
        <v>70</v>
      </c>
      <c r="D13" s="120" t="s">
        <v>71</v>
      </c>
      <c r="E13" s="120" t="s">
        <v>921</v>
      </c>
      <c r="F13" s="120" t="s">
        <v>922</v>
      </c>
      <c r="G13" s="120" t="s">
        <v>74</v>
      </c>
      <c r="H13" s="155" t="s">
        <v>78</v>
      </c>
      <c r="I13" s="161">
        <v>44562</v>
      </c>
      <c r="J13" s="161">
        <v>44926</v>
      </c>
    </row>
    <row r="14" spans="2:14" ht="108">
      <c r="B14" s="162">
        <v>4</v>
      </c>
      <c r="C14" s="120" t="s">
        <v>70</v>
      </c>
      <c r="D14" s="120" t="s">
        <v>71</v>
      </c>
      <c r="E14" s="120" t="s">
        <v>257</v>
      </c>
      <c r="F14" s="120" t="s">
        <v>923</v>
      </c>
      <c r="G14" s="120" t="s">
        <v>74</v>
      </c>
      <c r="H14" s="155" t="s">
        <v>78</v>
      </c>
      <c r="I14" s="161">
        <v>44593</v>
      </c>
      <c r="J14" s="161">
        <v>44926</v>
      </c>
    </row>
    <row r="15" spans="2:14">
      <c r="B15" s="132"/>
      <c r="C15" s="132"/>
      <c r="D15" s="132"/>
      <c r="E15" s="132"/>
      <c r="F15" s="132"/>
      <c r="G15" s="132"/>
      <c r="H15" s="132"/>
      <c r="I15" s="132"/>
      <c r="J15" s="132"/>
    </row>
    <row r="16" spans="2:14">
      <c r="B16" s="132"/>
      <c r="C16" s="132"/>
      <c r="D16" s="132"/>
      <c r="E16" s="132"/>
      <c r="F16" s="132"/>
      <c r="G16" s="132"/>
      <c r="H16" s="132"/>
      <c r="I16" s="132"/>
      <c r="J16" s="132"/>
    </row>
    <row r="17" spans="2:10">
      <c r="B17" s="132"/>
      <c r="C17" s="132"/>
      <c r="D17" s="132"/>
      <c r="E17" s="132"/>
      <c r="F17" s="132"/>
      <c r="G17" s="132"/>
      <c r="H17" s="132"/>
      <c r="I17" s="132"/>
      <c r="J17" s="132"/>
    </row>
    <row r="18" spans="2:10">
      <c r="B18" s="132"/>
      <c r="C18" s="132"/>
      <c r="D18" s="132"/>
      <c r="E18" s="132"/>
      <c r="F18" s="132"/>
      <c r="G18" s="132"/>
      <c r="H18" s="132"/>
      <c r="I18" s="132"/>
      <c r="J18" s="132"/>
    </row>
    <row r="19" spans="2:10">
      <c r="B19" s="132"/>
      <c r="C19" s="132"/>
      <c r="D19" s="132"/>
      <c r="E19" s="132"/>
      <c r="F19" s="132"/>
      <c r="G19" s="132"/>
      <c r="H19" s="132"/>
      <c r="I19" s="132"/>
      <c r="J19" s="132"/>
    </row>
    <row r="20" spans="2:10">
      <c r="B20" s="132"/>
      <c r="C20" s="132"/>
      <c r="D20" s="132"/>
      <c r="E20" s="132"/>
      <c r="F20" s="132"/>
      <c r="G20" s="132"/>
      <c r="H20" s="132"/>
      <c r="I20" s="132"/>
      <c r="J20" s="132"/>
    </row>
    <row r="21" spans="2:10">
      <c r="B21" s="132"/>
      <c r="C21" s="132"/>
      <c r="D21" s="132"/>
      <c r="E21" s="132"/>
      <c r="F21" s="132"/>
      <c r="G21" s="132"/>
      <c r="H21" s="132"/>
      <c r="I21" s="132"/>
      <c r="J21" s="132"/>
    </row>
    <row r="22" spans="2:10">
      <c r="B22" s="132"/>
      <c r="C22" s="132"/>
      <c r="D22" s="132"/>
      <c r="E22" s="132"/>
      <c r="F22" s="132"/>
      <c r="G22" s="132"/>
      <c r="H22" s="132"/>
      <c r="I22" s="132"/>
      <c r="J22" s="132"/>
    </row>
    <row r="23" spans="2:10">
      <c r="B23" s="132"/>
      <c r="C23" s="132"/>
      <c r="D23" s="132"/>
      <c r="E23" s="132"/>
      <c r="F23" s="132"/>
      <c r="G23" s="132"/>
      <c r="H23" s="132"/>
      <c r="I23" s="132"/>
      <c r="J23" s="132"/>
    </row>
    <row r="24" spans="2:10">
      <c r="B24" s="132"/>
      <c r="C24" s="132"/>
      <c r="D24" s="132"/>
      <c r="E24" s="132"/>
      <c r="F24" s="132"/>
      <c r="G24" s="132"/>
      <c r="H24" s="132"/>
      <c r="I24" s="132"/>
      <c r="J24" s="132"/>
    </row>
    <row r="25" spans="2:10">
      <c r="B25" s="132"/>
      <c r="C25" s="132"/>
      <c r="D25" s="132"/>
      <c r="E25" s="132"/>
      <c r="F25" s="132"/>
      <c r="G25" s="132"/>
      <c r="H25" s="132"/>
      <c r="I25" s="132"/>
      <c r="J25" s="132"/>
    </row>
    <row r="26" spans="2:10">
      <c r="B26" s="132"/>
      <c r="C26" s="132"/>
      <c r="D26" s="132"/>
      <c r="E26" s="132"/>
      <c r="F26" s="132"/>
      <c r="G26" s="132"/>
      <c r="H26" s="132"/>
      <c r="I26" s="132"/>
      <c r="J26" s="132"/>
    </row>
    <row r="27" spans="2:10">
      <c r="B27" s="132"/>
      <c r="C27" s="132"/>
      <c r="D27" s="132"/>
      <c r="E27" s="132"/>
      <c r="F27" s="132"/>
      <c r="G27" s="132"/>
      <c r="H27" s="132"/>
      <c r="I27" s="132"/>
      <c r="J27" s="132"/>
    </row>
    <row r="28" spans="2:10">
      <c r="B28" s="132"/>
      <c r="C28" s="132"/>
      <c r="D28" s="132"/>
      <c r="E28" s="132"/>
      <c r="F28" s="132"/>
      <c r="G28" s="132"/>
      <c r="H28" s="132"/>
      <c r="I28" s="132"/>
      <c r="J28" s="132"/>
    </row>
    <row r="29" spans="2:10">
      <c r="B29" s="132"/>
      <c r="C29" s="132"/>
      <c r="D29" s="132"/>
      <c r="E29" s="132"/>
      <c r="F29" s="132"/>
      <c r="G29" s="132"/>
      <c r="H29" s="132"/>
      <c r="I29" s="132"/>
      <c r="J29" s="132"/>
    </row>
    <row r="30" spans="2:10">
      <c r="B30" s="132"/>
      <c r="C30" s="132"/>
      <c r="D30" s="132"/>
      <c r="E30" s="132"/>
      <c r="F30" s="132"/>
      <c r="G30" s="132"/>
      <c r="H30" s="132"/>
      <c r="I30" s="132"/>
      <c r="J30" s="132"/>
    </row>
    <row r="31" spans="2:10">
      <c r="B31" s="132"/>
      <c r="C31" s="132"/>
      <c r="D31" s="132"/>
      <c r="E31" s="132"/>
      <c r="F31" s="132"/>
      <c r="G31" s="132"/>
      <c r="H31" s="132"/>
      <c r="I31" s="132"/>
      <c r="J31" s="132"/>
    </row>
    <row r="32" spans="2:10">
      <c r="B32" s="132"/>
      <c r="C32" s="132"/>
      <c r="D32" s="132"/>
      <c r="E32" s="132"/>
      <c r="F32" s="132"/>
      <c r="G32" s="132"/>
      <c r="H32" s="132"/>
      <c r="I32" s="132"/>
      <c r="J32" s="132"/>
    </row>
    <row r="33" spans="2:10">
      <c r="B33" s="132"/>
      <c r="C33" s="132"/>
      <c r="D33" s="132"/>
      <c r="E33" s="132"/>
      <c r="F33" s="132"/>
      <c r="G33" s="132"/>
      <c r="H33" s="132"/>
      <c r="I33" s="132"/>
      <c r="J33" s="132"/>
    </row>
    <row r="34" spans="2:10">
      <c r="B34" s="132"/>
      <c r="C34" s="132"/>
      <c r="D34" s="132"/>
      <c r="E34" s="132"/>
      <c r="F34" s="132"/>
      <c r="G34" s="132"/>
      <c r="H34" s="132"/>
      <c r="I34" s="132"/>
      <c r="J34" s="132"/>
    </row>
    <row r="35" spans="2:10">
      <c r="B35" s="132"/>
      <c r="C35" s="132"/>
      <c r="D35" s="132"/>
      <c r="E35" s="132"/>
      <c r="F35" s="132"/>
      <c r="G35" s="132"/>
      <c r="H35" s="132"/>
      <c r="I35" s="132"/>
      <c r="J35" s="132"/>
    </row>
    <row r="36" spans="2:10">
      <c r="B36" s="132"/>
      <c r="C36" s="132"/>
      <c r="D36" s="132"/>
      <c r="E36" s="132"/>
      <c r="F36" s="132"/>
      <c r="G36" s="132"/>
      <c r="H36" s="132"/>
      <c r="I36" s="132"/>
      <c r="J36" s="132"/>
    </row>
    <row r="37" spans="2:10">
      <c r="B37" s="132"/>
      <c r="C37" s="132"/>
      <c r="D37" s="132"/>
      <c r="E37" s="132"/>
      <c r="F37" s="132"/>
      <c r="G37" s="132"/>
      <c r="H37" s="132"/>
      <c r="I37" s="132"/>
      <c r="J37" s="132"/>
    </row>
    <row r="38" spans="2:10">
      <c r="B38" s="132"/>
      <c r="C38" s="132"/>
      <c r="D38" s="132"/>
      <c r="E38" s="132"/>
      <c r="F38" s="132"/>
      <c r="G38" s="132"/>
      <c r="H38" s="132"/>
      <c r="I38" s="132"/>
      <c r="J38" s="132"/>
    </row>
    <row r="39" spans="2:10">
      <c r="B39" s="132"/>
      <c r="C39" s="132"/>
      <c r="D39" s="132"/>
      <c r="E39" s="132"/>
      <c r="F39" s="132"/>
      <c r="G39" s="132"/>
      <c r="H39" s="132"/>
      <c r="I39" s="132"/>
      <c r="J39" s="132"/>
    </row>
    <row r="40" spans="2:10">
      <c r="B40" s="132"/>
      <c r="C40" s="132"/>
      <c r="D40" s="132"/>
      <c r="E40" s="132"/>
      <c r="F40" s="132"/>
      <c r="G40" s="132"/>
      <c r="H40" s="132"/>
      <c r="I40" s="132"/>
      <c r="J40" s="132"/>
    </row>
    <row r="41" spans="2:10">
      <c r="B41" s="132"/>
      <c r="C41" s="132"/>
      <c r="D41" s="132"/>
      <c r="E41" s="132"/>
      <c r="F41" s="132"/>
      <c r="G41" s="132"/>
      <c r="H41" s="132"/>
      <c r="I41" s="132"/>
      <c r="J41" s="132"/>
    </row>
    <row r="42" spans="2:10">
      <c r="B42" s="132"/>
      <c r="C42" s="132"/>
      <c r="D42" s="132"/>
      <c r="E42" s="132"/>
      <c r="F42" s="132"/>
      <c r="G42" s="132"/>
      <c r="H42" s="132"/>
      <c r="I42" s="132"/>
      <c r="J42" s="132"/>
    </row>
    <row r="43" spans="2:10">
      <c r="B43" s="132"/>
      <c r="C43" s="132"/>
      <c r="D43" s="132"/>
      <c r="E43" s="132"/>
      <c r="F43" s="132"/>
      <c r="G43" s="132"/>
      <c r="H43" s="132"/>
      <c r="I43" s="132"/>
      <c r="J43" s="132"/>
    </row>
    <row r="44" spans="2:10">
      <c r="B44" s="132"/>
      <c r="C44" s="132"/>
      <c r="D44" s="132"/>
      <c r="E44" s="132"/>
      <c r="F44" s="132"/>
      <c r="G44" s="132"/>
      <c r="H44" s="132"/>
      <c r="I44" s="132"/>
      <c r="J44" s="132"/>
    </row>
    <row r="45" spans="2:10">
      <c r="B45" s="132"/>
      <c r="C45" s="132"/>
      <c r="D45" s="132"/>
      <c r="E45" s="132"/>
      <c r="F45" s="132"/>
      <c r="G45" s="132"/>
      <c r="H45" s="132"/>
      <c r="I45" s="132"/>
      <c r="J45" s="132"/>
    </row>
    <row r="46" spans="2:10">
      <c r="B46" s="132"/>
      <c r="C46" s="132"/>
      <c r="D46" s="132"/>
      <c r="E46" s="132"/>
      <c r="F46" s="132"/>
      <c r="G46" s="132"/>
      <c r="H46" s="132"/>
      <c r="I46" s="132"/>
      <c r="J46" s="132"/>
    </row>
    <row r="47" spans="2:10">
      <c r="B47" s="132"/>
      <c r="C47" s="132"/>
      <c r="D47" s="132"/>
      <c r="E47" s="132"/>
      <c r="F47" s="132"/>
      <c r="G47" s="132"/>
      <c r="H47" s="132"/>
      <c r="I47" s="132"/>
      <c r="J47" s="132"/>
    </row>
    <row r="48" spans="2:10">
      <c r="B48" s="132"/>
      <c r="C48" s="132"/>
      <c r="D48" s="132"/>
      <c r="E48" s="132"/>
      <c r="F48" s="132"/>
      <c r="G48" s="132"/>
      <c r="H48" s="132"/>
      <c r="I48" s="132"/>
      <c r="J48" s="132"/>
    </row>
    <row r="49" spans="2:10">
      <c r="B49" s="132"/>
      <c r="C49" s="132"/>
      <c r="D49" s="132"/>
      <c r="E49" s="132"/>
      <c r="F49" s="132"/>
      <c r="G49" s="132"/>
      <c r="H49" s="132"/>
      <c r="I49" s="132"/>
      <c r="J49" s="132"/>
    </row>
    <row r="50" spans="2:10">
      <c r="B50" s="132"/>
      <c r="C50" s="132"/>
      <c r="D50" s="132"/>
      <c r="E50" s="132"/>
      <c r="F50" s="132"/>
      <c r="G50" s="132"/>
      <c r="H50" s="132"/>
      <c r="I50" s="132"/>
      <c r="J50" s="132"/>
    </row>
    <row r="51" spans="2:10">
      <c r="B51" s="132"/>
      <c r="C51" s="132"/>
      <c r="D51" s="132"/>
      <c r="E51" s="132"/>
      <c r="F51" s="132"/>
      <c r="G51" s="132"/>
      <c r="H51" s="132"/>
      <c r="I51" s="132"/>
      <c r="J51" s="132"/>
    </row>
    <row r="52" spans="2:10">
      <c r="B52" s="132"/>
      <c r="C52" s="132"/>
      <c r="D52" s="132"/>
      <c r="E52" s="132"/>
      <c r="F52" s="132"/>
      <c r="G52" s="132"/>
      <c r="H52" s="132"/>
      <c r="I52" s="132"/>
      <c r="J52" s="132"/>
    </row>
    <row r="53" spans="2:10">
      <c r="B53" s="132"/>
      <c r="C53" s="132"/>
      <c r="D53" s="132"/>
      <c r="E53" s="132"/>
      <c r="F53" s="132"/>
      <c r="G53" s="132"/>
      <c r="H53" s="132"/>
      <c r="I53" s="132"/>
      <c r="J53" s="132"/>
    </row>
    <row r="54" spans="2:10">
      <c r="B54" s="132"/>
      <c r="C54" s="132"/>
      <c r="D54" s="132"/>
      <c r="E54" s="132"/>
      <c r="F54" s="132"/>
      <c r="G54" s="132"/>
      <c r="H54" s="132"/>
      <c r="I54" s="132"/>
      <c r="J54" s="132"/>
    </row>
    <row r="55" spans="2:10">
      <c r="B55" s="132"/>
      <c r="C55" s="132"/>
      <c r="D55" s="132"/>
      <c r="E55" s="132"/>
      <c r="F55" s="132"/>
      <c r="G55" s="132"/>
      <c r="H55" s="132"/>
      <c r="I55" s="132"/>
      <c r="J55" s="132"/>
    </row>
    <row r="56" spans="2:10">
      <c r="B56" s="132"/>
      <c r="C56" s="132"/>
      <c r="D56" s="132"/>
      <c r="E56" s="132"/>
      <c r="F56" s="132"/>
      <c r="G56" s="132"/>
      <c r="H56" s="132"/>
      <c r="I56" s="132"/>
      <c r="J56" s="132"/>
    </row>
    <row r="57" spans="2:10">
      <c r="B57" s="132"/>
      <c r="C57" s="132"/>
      <c r="D57" s="132"/>
      <c r="E57" s="132"/>
      <c r="F57" s="132"/>
      <c r="G57" s="132"/>
      <c r="H57" s="132"/>
      <c r="I57" s="132"/>
      <c r="J57" s="132"/>
    </row>
    <row r="58" spans="2:10">
      <c r="B58" s="132"/>
      <c r="C58" s="132"/>
      <c r="D58" s="132"/>
      <c r="E58" s="132"/>
      <c r="F58" s="132"/>
      <c r="G58" s="132"/>
      <c r="H58" s="132"/>
      <c r="I58" s="132"/>
      <c r="J58" s="132"/>
    </row>
    <row r="59" spans="2:10">
      <c r="B59" s="132"/>
      <c r="C59" s="132"/>
      <c r="D59" s="132"/>
      <c r="E59" s="132"/>
      <c r="F59" s="132"/>
      <c r="G59" s="132"/>
      <c r="H59" s="132"/>
      <c r="I59" s="132"/>
      <c r="J59" s="132"/>
    </row>
    <row r="60" spans="2:10">
      <c r="B60" s="132"/>
      <c r="C60" s="132"/>
      <c r="D60" s="132"/>
      <c r="E60" s="132"/>
      <c r="F60" s="132"/>
      <c r="G60" s="132"/>
      <c r="H60" s="132"/>
      <c r="I60" s="132"/>
      <c r="J60" s="132"/>
    </row>
    <row r="61" spans="2:10">
      <c r="B61" s="132"/>
      <c r="C61" s="132"/>
      <c r="D61" s="132"/>
      <c r="E61" s="132"/>
      <c r="F61" s="132"/>
      <c r="G61" s="132"/>
      <c r="H61" s="132"/>
      <c r="I61" s="132"/>
      <c r="J61" s="132"/>
    </row>
    <row r="62" spans="2:10">
      <c r="B62" s="132"/>
      <c r="C62" s="132"/>
      <c r="D62" s="132"/>
      <c r="E62" s="132"/>
      <c r="F62" s="132"/>
      <c r="G62" s="132"/>
      <c r="H62" s="132"/>
      <c r="I62" s="132"/>
      <c r="J62" s="132"/>
    </row>
    <row r="63" spans="2:10">
      <c r="B63" s="132"/>
      <c r="C63" s="132"/>
      <c r="D63" s="132"/>
      <c r="E63" s="132"/>
      <c r="F63" s="132"/>
      <c r="G63" s="132"/>
      <c r="H63" s="132"/>
      <c r="I63" s="132"/>
      <c r="J63" s="132"/>
    </row>
    <row r="64" spans="2:10">
      <c r="B64" s="132"/>
      <c r="C64" s="132"/>
      <c r="D64" s="132"/>
      <c r="E64" s="132"/>
      <c r="F64" s="132"/>
      <c r="G64" s="132"/>
      <c r="H64" s="132"/>
      <c r="I64" s="132"/>
      <c r="J64" s="132"/>
    </row>
    <row r="65" spans="2:10">
      <c r="B65" s="132"/>
      <c r="C65" s="132"/>
      <c r="D65" s="132"/>
      <c r="E65" s="132"/>
      <c r="F65" s="132"/>
      <c r="G65" s="132"/>
      <c r="H65" s="132"/>
      <c r="I65" s="132"/>
      <c r="J65" s="132"/>
    </row>
    <row r="66" spans="2:10">
      <c r="B66" s="132"/>
      <c r="C66" s="132"/>
      <c r="D66" s="132"/>
      <c r="E66" s="132"/>
      <c r="F66" s="132"/>
      <c r="G66" s="132"/>
      <c r="H66" s="132"/>
      <c r="I66" s="132"/>
      <c r="J66" s="132"/>
    </row>
    <row r="67" spans="2:10">
      <c r="B67" s="132"/>
      <c r="C67" s="132"/>
      <c r="D67" s="132"/>
      <c r="E67" s="132"/>
      <c r="F67" s="132"/>
      <c r="G67" s="132"/>
      <c r="H67" s="132"/>
      <c r="I67" s="132"/>
      <c r="J67" s="132"/>
    </row>
    <row r="68" spans="2:10">
      <c r="B68" s="132"/>
      <c r="C68" s="132"/>
      <c r="D68" s="132"/>
      <c r="E68" s="132"/>
      <c r="F68" s="132"/>
      <c r="G68" s="132"/>
      <c r="H68" s="132"/>
      <c r="I68" s="132"/>
      <c r="J68" s="132"/>
    </row>
    <row r="69" spans="2:10">
      <c r="B69" s="132"/>
      <c r="C69" s="132"/>
      <c r="D69" s="132"/>
      <c r="E69" s="132"/>
      <c r="F69" s="132"/>
      <c r="G69" s="132"/>
      <c r="H69" s="132"/>
      <c r="I69" s="132"/>
      <c r="J69" s="132"/>
    </row>
  </sheetData>
  <sheetProtection autoFilter="0"/>
  <mergeCells count="18">
    <mergeCell ref="M9:M10"/>
    <mergeCell ref="N9:N10"/>
    <mergeCell ref="G9:G10"/>
    <mergeCell ref="H9:H10"/>
    <mergeCell ref="I9:I10"/>
    <mergeCell ref="J9:J10"/>
    <mergeCell ref="K9:K10"/>
    <mergeCell ref="L9:L10"/>
    <mergeCell ref="B1:C5"/>
    <mergeCell ref="D1:E5"/>
    <mergeCell ref="F1:J5"/>
    <mergeCell ref="B6:J6"/>
    <mergeCell ref="B7:J8"/>
    <mergeCell ref="B9:B10"/>
    <mergeCell ref="C9:C10"/>
    <mergeCell ref="D9:D10"/>
    <mergeCell ref="E9:E10"/>
    <mergeCell ref="F9:F10"/>
  </mergeCells>
  <pageMargins left="0.7" right="0.7" top="0.75" bottom="0.75" header="0.3" footer="0.3"/>
  <headerFooter>
    <oddHeader>&amp;C&amp;G</oddHeader>
    <oddFooter>&amp;C_x000D_&amp;1#&amp;"Calibri"&amp;10&amp;K008000 Información Pública - La Previsora S.A. Compañía de Seguros</oddFooter>
  </headerFooter>
  <drawing r:id="rId1"/>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7C119-6069-4F92-A4D9-743C094682D8}">
  <dimension ref="A1:K46"/>
  <sheetViews>
    <sheetView showGridLines="0" zoomScale="50" zoomScaleNormal="50" workbookViewId="0">
      <pane xSplit="1" ySplit="8" topLeftCell="B9" activePane="bottomRight" state="frozen"/>
      <selection pane="bottomRight" activeCell="C11" sqref="C11"/>
      <selection pane="bottomLeft" activeCell="A9" sqref="A9"/>
      <selection pane="topRight" activeCell="B1" sqref="B1"/>
    </sheetView>
  </sheetViews>
  <sheetFormatPr defaultColWidth="11.42578125" defaultRowHeight="11.45"/>
  <cols>
    <col min="1" max="1" width="38.140625" style="78" customWidth="1"/>
    <col min="2" max="2" width="18.85546875" style="79" customWidth="1"/>
    <col min="3" max="3" width="57.140625" style="79" customWidth="1"/>
    <col min="4" max="4" width="14.42578125" style="80" customWidth="1"/>
    <col min="5" max="5" width="9.85546875" style="80" bestFit="1" customWidth="1"/>
    <col min="6" max="6" width="9.85546875" style="80" customWidth="1"/>
    <col min="7" max="7" width="30.5703125" style="80" customWidth="1"/>
    <col min="8" max="8" width="17" style="80" customWidth="1"/>
    <col min="9" max="9" width="25.140625" style="80" customWidth="1"/>
    <col min="10" max="10" width="19.85546875" style="80" customWidth="1"/>
    <col min="11" max="11" width="17" style="80" customWidth="1"/>
    <col min="12" max="16384" width="11.42578125" style="78"/>
  </cols>
  <sheetData>
    <row r="1" spans="1:11" s="64" customFormat="1" ht="15.95" customHeight="1">
      <c r="A1" s="448"/>
      <c r="B1" s="448"/>
      <c r="C1" s="448"/>
      <c r="D1" s="438" t="s">
        <v>924</v>
      </c>
      <c r="E1" s="439"/>
      <c r="F1" s="439"/>
      <c r="G1" s="439"/>
      <c r="H1" s="440"/>
      <c r="I1" s="428"/>
      <c r="J1" s="428"/>
      <c r="K1" s="428"/>
    </row>
    <row r="2" spans="1:11" s="64" customFormat="1" ht="35.1" customHeight="1">
      <c r="A2" s="448"/>
      <c r="B2" s="448"/>
      <c r="C2" s="448"/>
      <c r="D2" s="441"/>
      <c r="E2" s="442"/>
      <c r="F2" s="442"/>
      <c r="G2" s="442"/>
      <c r="H2" s="443"/>
      <c r="I2" s="428"/>
      <c r="J2" s="428"/>
      <c r="K2" s="428"/>
    </row>
    <row r="3" spans="1:11" s="64" customFormat="1" ht="93.95" customHeight="1">
      <c r="A3" s="448"/>
      <c r="B3" s="448"/>
      <c r="C3" s="448"/>
      <c r="D3" s="444"/>
      <c r="E3" s="445"/>
      <c r="F3" s="445"/>
      <c r="G3" s="445"/>
      <c r="H3" s="446"/>
      <c r="I3" s="428"/>
      <c r="J3" s="428"/>
      <c r="K3" s="428"/>
    </row>
    <row r="4" spans="1:11" s="64" customFormat="1" ht="26.45" customHeight="1">
      <c r="A4" s="449" t="s">
        <v>925</v>
      </c>
      <c r="B4" s="449"/>
      <c r="C4" s="449"/>
      <c r="D4" s="449"/>
      <c r="E4" s="449"/>
      <c r="F4" s="449"/>
      <c r="G4" s="449"/>
      <c r="H4" s="449"/>
      <c r="I4" s="449"/>
      <c r="J4" s="449"/>
      <c r="K4" s="449"/>
    </row>
    <row r="5" spans="1:11" s="64" customFormat="1" ht="12.6" customHeight="1">
      <c r="A5" s="449"/>
      <c r="B5" s="449"/>
      <c r="C5" s="449"/>
      <c r="D5" s="449"/>
      <c r="E5" s="449"/>
      <c r="F5" s="449"/>
      <c r="G5" s="449"/>
      <c r="H5" s="449"/>
      <c r="I5" s="449"/>
      <c r="J5" s="449"/>
      <c r="K5" s="449"/>
    </row>
    <row r="6" spans="1:11" s="64" customFormat="1" ht="5.25" customHeight="1">
      <c r="A6" s="449"/>
      <c r="B6" s="449"/>
      <c r="C6" s="449"/>
      <c r="D6" s="449"/>
      <c r="E6" s="449"/>
      <c r="F6" s="449"/>
      <c r="G6" s="449"/>
      <c r="H6" s="449"/>
      <c r="I6" s="449"/>
      <c r="J6" s="449"/>
      <c r="K6" s="449"/>
    </row>
    <row r="7" spans="1:11" s="64" customFormat="1" ht="15.95">
      <c r="A7" s="433" t="s">
        <v>926</v>
      </c>
      <c r="B7" s="433" t="s">
        <v>927</v>
      </c>
      <c r="C7" s="433" t="s">
        <v>928</v>
      </c>
      <c r="D7" s="433" t="s">
        <v>929</v>
      </c>
      <c r="E7" s="433" t="s">
        <v>930</v>
      </c>
      <c r="F7" s="433" t="s">
        <v>68</v>
      </c>
      <c r="G7" s="447" t="s">
        <v>931</v>
      </c>
      <c r="H7" s="447" t="s">
        <v>932</v>
      </c>
      <c r="I7" s="447" t="s">
        <v>933</v>
      </c>
      <c r="J7" s="447" t="s">
        <v>934</v>
      </c>
      <c r="K7" s="447"/>
    </row>
    <row r="8" spans="1:11" s="65" customFormat="1" ht="46.5" customHeight="1">
      <c r="A8" s="433"/>
      <c r="B8" s="433"/>
      <c r="C8" s="433"/>
      <c r="D8" s="433"/>
      <c r="E8" s="433"/>
      <c r="F8" s="433"/>
      <c r="G8" s="447"/>
      <c r="H8" s="447"/>
      <c r="I8" s="447"/>
      <c r="J8" s="250" t="s">
        <v>935</v>
      </c>
      <c r="K8" s="250" t="s">
        <v>936</v>
      </c>
    </row>
    <row r="9" spans="1:11" s="69" customFormat="1" ht="23.1">
      <c r="A9" s="434" t="s">
        <v>937</v>
      </c>
      <c r="B9" s="156" t="s">
        <v>938</v>
      </c>
      <c r="C9" s="72" t="s">
        <v>939</v>
      </c>
      <c r="D9" s="70" t="s">
        <v>940</v>
      </c>
      <c r="E9" s="70" t="s">
        <v>941</v>
      </c>
      <c r="F9" s="70" t="s">
        <v>942</v>
      </c>
      <c r="G9" s="70" t="s">
        <v>943</v>
      </c>
      <c r="H9" s="70" t="s">
        <v>944</v>
      </c>
      <c r="I9" s="70" t="s">
        <v>945</v>
      </c>
      <c r="J9" s="70" t="s">
        <v>946</v>
      </c>
      <c r="K9" s="70" t="s">
        <v>947</v>
      </c>
    </row>
    <row r="10" spans="1:11" s="69" customFormat="1" ht="57.6">
      <c r="A10" s="435"/>
      <c r="B10" s="156" t="s">
        <v>948</v>
      </c>
      <c r="C10" s="72" t="s">
        <v>949</v>
      </c>
      <c r="D10" s="70" t="s">
        <v>950</v>
      </c>
      <c r="E10" s="70" t="s">
        <v>941</v>
      </c>
      <c r="F10" s="70" t="s">
        <v>942</v>
      </c>
      <c r="G10" s="70" t="s">
        <v>943</v>
      </c>
      <c r="H10" s="70" t="s">
        <v>944</v>
      </c>
      <c r="I10" s="70" t="s">
        <v>945</v>
      </c>
      <c r="J10" s="70" t="s">
        <v>946</v>
      </c>
      <c r="K10" s="70" t="s">
        <v>947</v>
      </c>
    </row>
    <row r="11" spans="1:11" s="69" customFormat="1" ht="23.1">
      <c r="A11" s="435"/>
      <c r="B11" s="156" t="s">
        <v>951</v>
      </c>
      <c r="C11" s="72" t="s">
        <v>952</v>
      </c>
      <c r="D11" s="70" t="s">
        <v>953</v>
      </c>
      <c r="E11" s="70" t="s">
        <v>954</v>
      </c>
      <c r="F11" s="70" t="s">
        <v>942</v>
      </c>
      <c r="G11" s="70" t="s">
        <v>943</v>
      </c>
      <c r="H11" s="70" t="s">
        <v>944</v>
      </c>
      <c r="I11" s="70" t="s">
        <v>945</v>
      </c>
      <c r="J11" s="70" t="s">
        <v>946</v>
      </c>
      <c r="K11" s="70" t="s">
        <v>955</v>
      </c>
    </row>
    <row r="12" spans="1:11" s="69" customFormat="1" ht="114.95">
      <c r="A12" s="435"/>
      <c r="B12" s="157" t="s">
        <v>956</v>
      </c>
      <c r="C12" s="72" t="s">
        <v>957</v>
      </c>
      <c r="D12" s="70" t="s">
        <v>953</v>
      </c>
      <c r="E12" s="70" t="s">
        <v>954</v>
      </c>
      <c r="F12" s="70" t="s">
        <v>942</v>
      </c>
      <c r="G12" s="70" t="s">
        <v>943</v>
      </c>
      <c r="H12" s="70">
        <v>14</v>
      </c>
      <c r="I12" s="70" t="s">
        <v>945</v>
      </c>
      <c r="J12" s="70" t="s">
        <v>946</v>
      </c>
      <c r="K12" s="70" t="s">
        <v>958</v>
      </c>
    </row>
    <row r="13" spans="1:11" s="73" customFormat="1" ht="34.5">
      <c r="A13" s="435"/>
      <c r="B13" s="157" t="s">
        <v>959</v>
      </c>
      <c r="C13" s="72" t="s">
        <v>960</v>
      </c>
      <c r="D13" s="70" t="s">
        <v>940</v>
      </c>
      <c r="E13" s="70" t="s">
        <v>954</v>
      </c>
      <c r="F13" s="70" t="s">
        <v>961</v>
      </c>
      <c r="G13" s="70" t="s">
        <v>943</v>
      </c>
      <c r="H13" s="70" t="s">
        <v>944</v>
      </c>
      <c r="I13" s="70" t="s">
        <v>945</v>
      </c>
      <c r="J13" s="70" t="s">
        <v>946</v>
      </c>
      <c r="K13" s="70" t="s">
        <v>958</v>
      </c>
    </row>
    <row r="14" spans="1:11" s="73" customFormat="1" ht="23.1">
      <c r="A14" s="435"/>
      <c r="B14" s="157" t="s">
        <v>962</v>
      </c>
      <c r="C14" s="72" t="s">
        <v>963</v>
      </c>
      <c r="D14" s="70" t="s">
        <v>953</v>
      </c>
      <c r="E14" s="70" t="s">
        <v>954</v>
      </c>
      <c r="F14" s="70" t="s">
        <v>942</v>
      </c>
      <c r="G14" s="70" t="s">
        <v>943</v>
      </c>
      <c r="H14" s="70" t="s">
        <v>944</v>
      </c>
      <c r="I14" s="70" t="s">
        <v>945</v>
      </c>
      <c r="J14" s="70" t="s">
        <v>964</v>
      </c>
      <c r="K14" s="70" t="s">
        <v>965</v>
      </c>
    </row>
    <row r="15" spans="1:11" s="69" customFormat="1" ht="23.1">
      <c r="A15" s="435"/>
      <c r="B15" s="157" t="s">
        <v>966</v>
      </c>
      <c r="C15" s="72" t="s">
        <v>967</v>
      </c>
      <c r="D15" s="70" t="s">
        <v>953</v>
      </c>
      <c r="E15" s="70" t="s">
        <v>954</v>
      </c>
      <c r="F15" s="70" t="s">
        <v>942</v>
      </c>
      <c r="G15" s="70" t="s">
        <v>968</v>
      </c>
      <c r="H15" s="70">
        <v>2</v>
      </c>
      <c r="I15" s="70" t="s">
        <v>945</v>
      </c>
      <c r="J15" s="70" t="s">
        <v>946</v>
      </c>
      <c r="K15" s="70" t="s">
        <v>958</v>
      </c>
    </row>
    <row r="16" spans="1:11" s="69" customFormat="1" ht="23.1">
      <c r="A16" s="436"/>
      <c r="B16" s="157" t="s">
        <v>969</v>
      </c>
      <c r="C16" s="72" t="s">
        <v>970</v>
      </c>
      <c r="D16" s="70" t="s">
        <v>940</v>
      </c>
      <c r="E16" s="70" t="s">
        <v>954</v>
      </c>
      <c r="F16" s="70" t="s">
        <v>942</v>
      </c>
      <c r="G16" s="70" t="s">
        <v>943</v>
      </c>
      <c r="H16" s="70">
        <v>2</v>
      </c>
      <c r="I16" s="70" t="s">
        <v>945</v>
      </c>
      <c r="J16" s="70" t="s">
        <v>946</v>
      </c>
      <c r="K16" s="70" t="s">
        <v>958</v>
      </c>
    </row>
    <row r="17" spans="1:11" s="69" customFormat="1" ht="34.5">
      <c r="A17" s="437" t="s">
        <v>971</v>
      </c>
      <c r="B17" s="156" t="s">
        <v>972</v>
      </c>
      <c r="C17" s="72" t="s">
        <v>973</v>
      </c>
      <c r="D17" s="70" t="s">
        <v>940</v>
      </c>
      <c r="E17" s="70" t="s">
        <v>950</v>
      </c>
      <c r="F17" s="70" t="s">
        <v>942</v>
      </c>
      <c r="G17" s="70" t="s">
        <v>974</v>
      </c>
      <c r="H17" s="70" t="s">
        <v>944</v>
      </c>
      <c r="I17" s="70" t="s">
        <v>945</v>
      </c>
      <c r="J17" s="70" t="s">
        <v>946</v>
      </c>
      <c r="K17" s="70" t="s">
        <v>947</v>
      </c>
    </row>
    <row r="18" spans="1:11" s="69" customFormat="1" ht="23.1">
      <c r="A18" s="437"/>
      <c r="B18" s="157" t="s">
        <v>975</v>
      </c>
      <c r="C18" s="72" t="s">
        <v>976</v>
      </c>
      <c r="D18" s="70" t="s">
        <v>950</v>
      </c>
      <c r="E18" s="70" t="s">
        <v>950</v>
      </c>
      <c r="F18" s="70" t="s">
        <v>942</v>
      </c>
      <c r="G18" s="70" t="s">
        <v>943</v>
      </c>
      <c r="H18" s="70" t="s">
        <v>944</v>
      </c>
      <c r="I18" s="70" t="s">
        <v>945</v>
      </c>
      <c r="J18" s="70" t="s">
        <v>977</v>
      </c>
      <c r="K18" s="70" t="s">
        <v>978</v>
      </c>
    </row>
    <row r="19" spans="1:11" s="69" customFormat="1" ht="34.5">
      <c r="A19" s="437"/>
      <c r="B19" s="157" t="s">
        <v>979</v>
      </c>
      <c r="C19" s="72" t="s">
        <v>980</v>
      </c>
      <c r="D19" s="70" t="s">
        <v>953</v>
      </c>
      <c r="E19" s="70" t="s">
        <v>954</v>
      </c>
      <c r="F19" s="70" t="s">
        <v>942</v>
      </c>
      <c r="G19" s="70" t="s">
        <v>981</v>
      </c>
      <c r="H19" s="70">
        <v>5</v>
      </c>
      <c r="I19" s="70" t="s">
        <v>945</v>
      </c>
      <c r="J19" s="70" t="s">
        <v>26</v>
      </c>
      <c r="K19" s="70" t="s">
        <v>982</v>
      </c>
    </row>
    <row r="20" spans="1:11" s="69" customFormat="1" ht="34.5">
      <c r="A20" s="437"/>
      <c r="B20" s="158" t="s">
        <v>983</v>
      </c>
      <c r="C20" s="72" t="s">
        <v>984</v>
      </c>
      <c r="D20" s="70" t="s">
        <v>950</v>
      </c>
      <c r="E20" s="70" t="s">
        <v>950</v>
      </c>
      <c r="F20" s="70" t="s">
        <v>942</v>
      </c>
      <c r="G20" s="70" t="s">
        <v>943</v>
      </c>
      <c r="H20" s="70" t="s">
        <v>944</v>
      </c>
      <c r="I20" s="70" t="s">
        <v>945</v>
      </c>
      <c r="J20" s="70" t="s">
        <v>985</v>
      </c>
      <c r="K20" s="70" t="s">
        <v>986</v>
      </c>
    </row>
    <row r="21" spans="1:11" s="69" customFormat="1" ht="23.1">
      <c r="A21" s="437"/>
      <c r="B21" s="158" t="s">
        <v>987</v>
      </c>
      <c r="C21" s="72" t="s">
        <v>988</v>
      </c>
      <c r="D21" s="70" t="s">
        <v>940</v>
      </c>
      <c r="E21" s="70" t="s">
        <v>950</v>
      </c>
      <c r="F21" s="70" t="s">
        <v>942</v>
      </c>
      <c r="G21" s="70" t="s">
        <v>943</v>
      </c>
      <c r="H21" s="70" t="s">
        <v>944</v>
      </c>
      <c r="I21" s="70" t="s">
        <v>945</v>
      </c>
      <c r="J21" s="70" t="s">
        <v>946</v>
      </c>
      <c r="K21" s="70" t="s">
        <v>947</v>
      </c>
    </row>
    <row r="22" spans="1:11" s="69" customFormat="1" ht="34.5">
      <c r="A22" s="437"/>
      <c r="B22" s="158" t="s">
        <v>989</v>
      </c>
      <c r="C22" s="72" t="s">
        <v>990</v>
      </c>
      <c r="D22" s="70" t="s">
        <v>940</v>
      </c>
      <c r="E22" s="70" t="s">
        <v>954</v>
      </c>
      <c r="F22" s="70" t="s">
        <v>942</v>
      </c>
      <c r="G22" s="70" t="s">
        <v>991</v>
      </c>
      <c r="H22" s="70" t="s">
        <v>944</v>
      </c>
      <c r="I22" s="70" t="s">
        <v>945</v>
      </c>
      <c r="J22" s="70" t="s">
        <v>946</v>
      </c>
      <c r="K22" s="70" t="s">
        <v>947</v>
      </c>
    </row>
    <row r="23" spans="1:11" s="69" customFormat="1" ht="23.1">
      <c r="A23" s="437"/>
      <c r="B23" s="158" t="s">
        <v>992</v>
      </c>
      <c r="C23" s="72" t="s">
        <v>993</v>
      </c>
      <c r="D23" s="70" t="s">
        <v>953</v>
      </c>
      <c r="E23" s="70" t="s">
        <v>954</v>
      </c>
      <c r="F23" s="70" t="s">
        <v>942</v>
      </c>
      <c r="G23" s="70" t="s">
        <v>943</v>
      </c>
      <c r="H23" s="70" t="s">
        <v>944</v>
      </c>
      <c r="I23" s="70" t="s">
        <v>945</v>
      </c>
      <c r="J23" s="70" t="s">
        <v>946</v>
      </c>
      <c r="K23" s="70" t="s">
        <v>958</v>
      </c>
    </row>
    <row r="24" spans="1:11" s="69" customFormat="1" ht="34.5">
      <c r="A24" s="437"/>
      <c r="B24" s="71" t="s">
        <v>994</v>
      </c>
      <c r="C24" s="72" t="s">
        <v>995</v>
      </c>
      <c r="D24" s="70" t="s">
        <v>940</v>
      </c>
      <c r="E24" s="70" t="s">
        <v>954</v>
      </c>
      <c r="F24" s="70" t="s">
        <v>942</v>
      </c>
      <c r="G24" s="70" t="s">
        <v>996</v>
      </c>
      <c r="H24" s="159" t="s">
        <v>997</v>
      </c>
      <c r="I24" s="159" t="s">
        <v>997</v>
      </c>
      <c r="J24" s="70" t="s">
        <v>998</v>
      </c>
      <c r="K24" s="70" t="s">
        <v>982</v>
      </c>
    </row>
    <row r="25" spans="1:11" s="69" customFormat="1" ht="23.1">
      <c r="A25" s="437" t="s">
        <v>999</v>
      </c>
      <c r="B25" s="156" t="s">
        <v>1000</v>
      </c>
      <c r="C25" s="72" t="s">
        <v>1001</v>
      </c>
      <c r="D25" s="70" t="s">
        <v>940</v>
      </c>
      <c r="E25" s="70" t="s">
        <v>1002</v>
      </c>
      <c r="F25" s="70" t="s">
        <v>942</v>
      </c>
      <c r="G25" s="70" t="s">
        <v>1003</v>
      </c>
      <c r="H25" s="70" t="s">
        <v>944</v>
      </c>
      <c r="I25" s="70" t="s">
        <v>945</v>
      </c>
      <c r="J25" s="70" t="s">
        <v>985</v>
      </c>
      <c r="K25" s="70" t="s">
        <v>986</v>
      </c>
    </row>
    <row r="26" spans="1:11" s="69" customFormat="1" ht="23.1">
      <c r="A26" s="437"/>
      <c r="B26" s="156" t="s">
        <v>1004</v>
      </c>
      <c r="C26" s="72" t="s">
        <v>1005</v>
      </c>
      <c r="D26" s="70" t="s">
        <v>940</v>
      </c>
      <c r="E26" s="70" t="s">
        <v>1002</v>
      </c>
      <c r="F26" s="70" t="s">
        <v>942</v>
      </c>
      <c r="G26" s="70" t="s">
        <v>943</v>
      </c>
      <c r="H26" s="70" t="s">
        <v>944</v>
      </c>
      <c r="I26" s="70" t="s">
        <v>945</v>
      </c>
      <c r="J26" s="70" t="s">
        <v>1006</v>
      </c>
      <c r="K26" s="70" t="s">
        <v>1007</v>
      </c>
    </row>
    <row r="27" spans="1:11" s="69" customFormat="1" ht="34.5">
      <c r="A27" s="437"/>
      <c r="B27" s="158" t="s">
        <v>1008</v>
      </c>
      <c r="C27" s="72" t="s">
        <v>71</v>
      </c>
      <c r="D27" s="70" t="s">
        <v>940</v>
      </c>
      <c r="E27" s="70" t="s">
        <v>1002</v>
      </c>
      <c r="F27" s="70" t="s">
        <v>942</v>
      </c>
      <c r="G27" s="70" t="s">
        <v>943</v>
      </c>
      <c r="H27" s="70" t="s">
        <v>944</v>
      </c>
      <c r="I27" s="70" t="s">
        <v>945</v>
      </c>
      <c r="J27" s="70" t="s">
        <v>946</v>
      </c>
      <c r="K27" s="70" t="s">
        <v>958</v>
      </c>
    </row>
    <row r="28" spans="1:11" s="69" customFormat="1" ht="17.45" customHeight="1">
      <c r="A28" s="76"/>
      <c r="B28" s="66"/>
      <c r="C28" s="74"/>
      <c r="D28" s="70"/>
      <c r="E28" s="70"/>
      <c r="F28" s="70"/>
      <c r="G28" s="70"/>
      <c r="H28" s="70"/>
      <c r="I28" s="70"/>
      <c r="J28" s="70"/>
      <c r="K28" s="67"/>
    </row>
    <row r="29" spans="1:11" s="69" customFormat="1">
      <c r="A29" s="76"/>
      <c r="B29" s="66"/>
      <c r="C29" s="75"/>
      <c r="D29" s="68"/>
      <c r="E29" s="70"/>
      <c r="F29" s="68"/>
      <c r="G29" s="68"/>
      <c r="H29" s="68"/>
      <c r="I29" s="68"/>
      <c r="J29" s="67"/>
      <c r="K29" s="67"/>
    </row>
    <row r="30" spans="1:11" s="69" customFormat="1">
      <c r="A30" s="76"/>
      <c r="B30" s="76"/>
      <c r="C30" s="75"/>
      <c r="D30" s="68"/>
      <c r="E30" s="70"/>
      <c r="F30" s="68"/>
      <c r="G30" s="67"/>
      <c r="H30" s="67"/>
      <c r="I30" s="68"/>
      <c r="J30" s="67"/>
      <c r="K30" s="67"/>
    </row>
    <row r="31" spans="1:11" s="69" customFormat="1">
      <c r="A31" s="76"/>
      <c r="B31" s="71"/>
      <c r="C31" s="75"/>
      <c r="D31" s="67"/>
      <c r="E31" s="67"/>
      <c r="F31" s="67"/>
      <c r="G31" s="68"/>
      <c r="H31" s="67"/>
      <c r="I31" s="67"/>
      <c r="J31" s="67"/>
      <c r="K31" s="67"/>
    </row>
    <row r="32" spans="1:11" s="69" customFormat="1" ht="31.5" customHeight="1">
      <c r="A32" s="76"/>
      <c r="B32" s="66"/>
      <c r="C32" s="75"/>
      <c r="D32" s="67"/>
      <c r="E32" s="70"/>
      <c r="F32" s="67"/>
      <c r="G32" s="68"/>
      <c r="H32" s="67"/>
      <c r="I32" s="67"/>
      <c r="J32" s="68"/>
      <c r="K32" s="68"/>
    </row>
    <row r="33" spans="1:11" s="69" customFormat="1" ht="31.5" customHeight="1">
      <c r="A33" s="76"/>
      <c r="B33" s="77"/>
      <c r="C33" s="75"/>
      <c r="D33" s="67"/>
      <c r="E33" s="70"/>
      <c r="F33" s="67"/>
      <c r="G33" s="67"/>
      <c r="H33" s="67"/>
      <c r="I33" s="67"/>
      <c r="J33" s="67"/>
      <c r="K33" s="67"/>
    </row>
    <row r="34" spans="1:11" s="69" customFormat="1" ht="31.5" customHeight="1">
      <c r="A34" s="76"/>
      <c r="B34" s="77"/>
      <c r="C34" s="75"/>
      <c r="D34" s="67"/>
      <c r="E34" s="70"/>
      <c r="F34" s="67"/>
      <c r="G34" s="67"/>
      <c r="H34" s="67"/>
      <c r="I34" s="67"/>
      <c r="J34" s="67"/>
      <c r="K34" s="70"/>
    </row>
    <row r="35" spans="1:11">
      <c r="A35" s="76"/>
      <c r="B35" s="77"/>
      <c r="C35" s="75"/>
      <c r="D35" s="67"/>
      <c r="E35" s="70"/>
      <c r="F35" s="67"/>
      <c r="G35" s="67"/>
      <c r="H35" s="67"/>
      <c r="I35" s="67"/>
      <c r="J35" s="67"/>
      <c r="K35" s="70"/>
    </row>
    <row r="36" spans="1:11">
      <c r="A36" s="76"/>
      <c r="B36" s="77"/>
      <c r="C36" s="75"/>
      <c r="D36" s="67"/>
      <c r="E36" s="70"/>
      <c r="F36" s="67"/>
      <c r="G36" s="67"/>
      <c r="H36" s="67"/>
      <c r="I36" s="67"/>
      <c r="J36" s="67"/>
      <c r="K36" s="70"/>
    </row>
    <row r="37" spans="1:11">
      <c r="A37" s="76"/>
      <c r="B37" s="77"/>
      <c r="C37" s="75"/>
      <c r="D37" s="67"/>
      <c r="E37" s="70"/>
      <c r="F37" s="67"/>
      <c r="G37" s="67"/>
      <c r="H37" s="67"/>
      <c r="I37" s="67"/>
      <c r="J37" s="67"/>
      <c r="K37" s="70"/>
    </row>
    <row r="38" spans="1:11">
      <c r="A38" s="76"/>
      <c r="B38" s="77"/>
      <c r="C38" s="75"/>
      <c r="D38" s="67"/>
      <c r="E38" s="70"/>
      <c r="F38" s="67"/>
      <c r="G38" s="67"/>
      <c r="H38" s="67"/>
      <c r="I38" s="67"/>
      <c r="J38" s="67"/>
      <c r="K38" s="70"/>
    </row>
    <row r="39" spans="1:11">
      <c r="A39" s="76"/>
      <c r="B39" s="77"/>
      <c r="C39" s="75"/>
      <c r="D39" s="67"/>
      <c r="E39" s="70"/>
      <c r="F39" s="67"/>
      <c r="G39" s="67"/>
      <c r="H39" s="67"/>
      <c r="I39" s="67"/>
      <c r="J39" s="67"/>
      <c r="K39" s="70"/>
    </row>
    <row r="40" spans="1:11">
      <c r="A40" s="76"/>
      <c r="B40" s="77"/>
      <c r="C40" s="75"/>
      <c r="D40" s="67"/>
      <c r="E40" s="70"/>
      <c r="F40" s="67"/>
      <c r="G40" s="67"/>
      <c r="H40" s="67"/>
      <c r="I40" s="67"/>
      <c r="J40" s="67"/>
      <c r="K40" s="70"/>
    </row>
    <row r="41" spans="1:11">
      <c r="A41" s="76"/>
      <c r="B41" s="77"/>
      <c r="C41" s="75"/>
      <c r="D41" s="67"/>
      <c r="E41" s="70"/>
      <c r="F41" s="67"/>
      <c r="G41" s="67"/>
      <c r="H41" s="67"/>
      <c r="I41" s="67"/>
      <c r="J41" s="67"/>
      <c r="K41" s="70"/>
    </row>
    <row r="42" spans="1:11" ht="6" customHeight="1">
      <c r="A42" s="76"/>
      <c r="B42" s="77"/>
      <c r="C42" s="75"/>
      <c r="D42" s="67"/>
      <c r="E42" s="70"/>
      <c r="F42" s="67"/>
      <c r="G42" s="67"/>
      <c r="H42" s="67"/>
      <c r="I42" s="67"/>
      <c r="J42" s="67"/>
      <c r="K42" s="70"/>
    </row>
    <row r="43" spans="1:11" hidden="1">
      <c r="A43" s="76"/>
      <c r="B43" s="77"/>
      <c r="C43" s="75"/>
      <c r="D43" s="67"/>
      <c r="E43" s="70"/>
      <c r="F43" s="67"/>
      <c r="G43" s="67"/>
      <c r="H43" s="67"/>
      <c r="I43" s="67"/>
      <c r="J43" s="67"/>
      <c r="K43" s="70"/>
    </row>
    <row r="44" spans="1:11" hidden="1">
      <c r="A44" s="76"/>
      <c r="B44" s="77"/>
      <c r="C44" s="75"/>
      <c r="D44" s="67"/>
      <c r="E44" s="70"/>
      <c r="F44" s="67"/>
      <c r="G44" s="67"/>
      <c r="H44" s="67"/>
      <c r="I44" s="67"/>
      <c r="J44" s="67"/>
      <c r="K44" s="70"/>
    </row>
    <row r="45" spans="1:11" hidden="1">
      <c r="A45" s="76"/>
      <c r="B45" s="77"/>
      <c r="C45" s="75"/>
      <c r="D45" s="67"/>
      <c r="E45" s="70"/>
      <c r="F45" s="67"/>
      <c r="G45" s="67"/>
      <c r="H45" s="67"/>
      <c r="I45" s="67"/>
      <c r="J45" s="67"/>
      <c r="K45" s="70"/>
    </row>
    <row r="46" spans="1:11">
      <c r="A46" s="76"/>
      <c r="B46" s="77"/>
      <c r="C46" s="75"/>
      <c r="D46" s="67"/>
      <c r="E46" s="70"/>
      <c r="F46" s="67"/>
      <c r="G46" s="67"/>
      <c r="H46" s="67"/>
      <c r="I46" s="67"/>
      <c r="J46" s="67"/>
      <c r="K46" s="70"/>
    </row>
  </sheetData>
  <autoFilter ref="A8:K34" xr:uid="{C09CFF31-A10D-47B8-8721-0150817CCCC4}"/>
  <mergeCells count="18">
    <mergeCell ref="D1:H3"/>
    <mergeCell ref="I1:K3"/>
    <mergeCell ref="I7:I8"/>
    <mergeCell ref="J7:K7"/>
    <mergeCell ref="A1:B3"/>
    <mergeCell ref="C1:C3"/>
    <mergeCell ref="A4:K6"/>
    <mergeCell ref="G7:G8"/>
    <mergeCell ref="H7:H8"/>
    <mergeCell ref="A7:A8"/>
    <mergeCell ref="B7:B8"/>
    <mergeCell ref="C7:C8"/>
    <mergeCell ref="D7:D8"/>
    <mergeCell ref="E7:E8"/>
    <mergeCell ref="F7:F8"/>
    <mergeCell ref="A9:A16"/>
    <mergeCell ref="A17:A24"/>
    <mergeCell ref="A25:A27"/>
  </mergeCells>
  <printOptions horizontalCentered="1" verticalCentered="1"/>
  <pageMargins left="3.937007874015748E-2" right="3.937007874015748E-2" top="0.15748031496062992" bottom="0.15748031496062992" header="0" footer="0"/>
  <pageSetup scale="46" orientation="landscape" r:id="rId1"/>
  <headerFooter>
    <oddHeader>&amp;C&amp;G</oddHeader>
    <oddFooter>&amp;C_x000D_&amp;1#&amp;"Calibri"&amp;10&amp;K008000 Información Pública - La Previsora S.A. Compañía de Seguros</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4CB80-A4EF-459B-976C-2F924959DFA6}">
  <dimension ref="A1:H20"/>
  <sheetViews>
    <sheetView showGridLines="0" zoomScale="55" zoomScaleNormal="55" workbookViewId="0">
      <pane xSplit="2" ySplit="6" topLeftCell="C7" activePane="bottomRight" state="frozen"/>
      <selection pane="bottomRight" activeCell="D10" sqref="D10"/>
      <selection pane="bottomLeft" activeCell="A10" sqref="A10"/>
      <selection pane="topRight" activeCell="C1" sqref="C1"/>
    </sheetView>
  </sheetViews>
  <sheetFormatPr defaultColWidth="52.140625" defaultRowHeight="0" customHeight="1" zeroHeight="1"/>
  <cols>
    <col min="1" max="1" width="32" style="83" customWidth="1"/>
    <col min="2" max="2" width="86.42578125" style="84" customWidth="1"/>
    <col min="3" max="3" width="33.5703125" style="84" customWidth="1"/>
    <col min="4" max="4" width="38.42578125" style="85" customWidth="1"/>
    <col min="5" max="7" width="18.85546875" style="85" customWidth="1"/>
    <col min="8" max="8" width="36.5703125" style="85" customWidth="1"/>
    <col min="9" max="16384" width="52.140625" style="83"/>
  </cols>
  <sheetData>
    <row r="1" spans="1:8" s="81" customFormat="1" ht="15.6" customHeight="1">
      <c r="A1" s="450"/>
      <c r="B1" s="451"/>
      <c r="C1" s="456" t="s">
        <v>1009</v>
      </c>
      <c r="D1" s="456"/>
      <c r="E1" s="456"/>
      <c r="F1" s="456"/>
      <c r="G1" s="456"/>
      <c r="H1" s="456"/>
    </row>
    <row r="2" spans="1:8" s="81" customFormat="1" ht="141.6" customHeight="1">
      <c r="A2" s="452"/>
      <c r="B2" s="453"/>
      <c r="C2" s="456"/>
      <c r="D2" s="456"/>
      <c r="E2" s="456"/>
      <c r="F2" s="456"/>
      <c r="G2" s="456"/>
      <c r="H2" s="456"/>
    </row>
    <row r="3" spans="1:8" s="81" customFormat="1" ht="18.600000000000001" customHeight="1">
      <c r="A3" s="454" t="s">
        <v>1010</v>
      </c>
      <c r="B3" s="454"/>
      <c r="C3" s="455"/>
      <c r="D3" s="455"/>
      <c r="E3" s="455"/>
      <c r="F3" s="455"/>
      <c r="G3" s="455"/>
      <c r="H3" s="455"/>
    </row>
    <row r="4" spans="1:8" s="81" customFormat="1" ht="14.45">
      <c r="A4" s="454"/>
      <c r="B4" s="454"/>
      <c r="C4" s="454"/>
      <c r="D4" s="454"/>
      <c r="E4" s="454"/>
      <c r="F4" s="454"/>
      <c r="G4" s="454"/>
      <c r="H4" s="454"/>
    </row>
    <row r="5" spans="1:8" s="81" customFormat="1" ht="14.45">
      <c r="A5" s="454"/>
      <c r="B5" s="454"/>
      <c r="C5" s="454"/>
      <c r="D5" s="454"/>
      <c r="E5" s="454"/>
      <c r="F5" s="454"/>
      <c r="G5" s="454"/>
      <c r="H5" s="454"/>
    </row>
    <row r="6" spans="1:8" s="82" customFormat="1" ht="18" hidden="1" customHeight="1" thickBot="1">
      <c r="A6" s="189"/>
      <c r="B6" s="189"/>
      <c r="C6" s="189"/>
      <c r="D6" s="189"/>
      <c r="E6" s="189"/>
      <c r="F6" s="189"/>
      <c r="G6" s="189"/>
      <c r="H6" s="189"/>
    </row>
    <row r="7" spans="1:8" ht="43.5" customHeight="1">
      <c r="A7" s="190" t="s">
        <v>1011</v>
      </c>
      <c r="B7" s="190" t="s">
        <v>1012</v>
      </c>
      <c r="C7" s="190" t="s">
        <v>1013</v>
      </c>
      <c r="D7" s="190" t="s">
        <v>1014</v>
      </c>
      <c r="E7" s="191" t="s">
        <v>1015</v>
      </c>
      <c r="F7" s="191" t="s">
        <v>1016</v>
      </c>
      <c r="G7" s="191" t="s">
        <v>1017</v>
      </c>
      <c r="H7" s="191" t="s">
        <v>1018</v>
      </c>
    </row>
    <row r="8" spans="1:8" ht="37.5">
      <c r="A8" s="185" t="s">
        <v>1019</v>
      </c>
      <c r="B8" s="185" t="s">
        <v>1020</v>
      </c>
      <c r="C8" s="186" t="s">
        <v>1021</v>
      </c>
      <c r="D8" s="185" t="s">
        <v>1022</v>
      </c>
      <c r="E8" s="187" t="s">
        <v>1023</v>
      </c>
      <c r="F8" s="187"/>
      <c r="G8" s="188" t="s">
        <v>1024</v>
      </c>
      <c r="H8" s="185" t="s">
        <v>1025</v>
      </c>
    </row>
    <row r="9" spans="1:8" ht="37.5">
      <c r="A9" s="185" t="s">
        <v>1026</v>
      </c>
      <c r="B9" s="185" t="s">
        <v>1027</v>
      </c>
      <c r="C9" s="186" t="s">
        <v>1021</v>
      </c>
      <c r="D9" s="185" t="s">
        <v>1022</v>
      </c>
      <c r="E9" s="187" t="s">
        <v>1023</v>
      </c>
      <c r="F9" s="187" t="s">
        <v>1023</v>
      </c>
      <c r="G9" s="185" t="s">
        <v>1028</v>
      </c>
      <c r="H9" s="185" t="s">
        <v>1025</v>
      </c>
    </row>
    <row r="10" spans="1:8" ht="125.1">
      <c r="A10" s="185" t="s">
        <v>1029</v>
      </c>
      <c r="B10" s="185" t="s">
        <v>1030</v>
      </c>
      <c r="C10" s="185" t="s">
        <v>197</v>
      </c>
      <c r="D10" s="185" t="s">
        <v>1022</v>
      </c>
      <c r="E10" s="187"/>
      <c r="F10" s="187" t="s">
        <v>1023</v>
      </c>
      <c r="G10" s="185"/>
      <c r="H10" s="185" t="s">
        <v>1025</v>
      </c>
    </row>
    <row r="11" spans="1:8" ht="50.1">
      <c r="A11" s="185" t="s">
        <v>1031</v>
      </c>
      <c r="B11" s="185" t="s">
        <v>1032</v>
      </c>
      <c r="C11" s="185" t="s">
        <v>1033</v>
      </c>
      <c r="D11" s="185" t="s">
        <v>1022</v>
      </c>
      <c r="E11" s="187" t="s">
        <v>1023</v>
      </c>
      <c r="F11" s="187" t="s">
        <v>1023</v>
      </c>
      <c r="G11" s="185"/>
      <c r="H11" s="185" t="s">
        <v>1025</v>
      </c>
    </row>
    <row r="12" spans="1:8" ht="24.95">
      <c r="A12" s="185" t="s">
        <v>1034</v>
      </c>
      <c r="B12" s="185" t="s">
        <v>1035</v>
      </c>
      <c r="C12" s="185" t="s">
        <v>1036</v>
      </c>
      <c r="D12" s="185" t="s">
        <v>1022</v>
      </c>
      <c r="E12" s="187" t="s">
        <v>1023</v>
      </c>
      <c r="F12" s="187" t="s">
        <v>1023</v>
      </c>
      <c r="G12" s="185"/>
      <c r="H12" s="185" t="s">
        <v>1025</v>
      </c>
    </row>
    <row r="13" spans="1:8" ht="12.95">
      <c r="A13" s="185"/>
      <c r="B13" s="185"/>
      <c r="C13" s="185"/>
      <c r="D13" s="185"/>
      <c r="E13" s="187"/>
      <c r="F13" s="187"/>
      <c r="G13" s="185"/>
      <c r="H13" s="185"/>
    </row>
    <row r="14" spans="1:8" ht="14.45">
      <c r="A14"/>
      <c r="B14"/>
      <c r="C14"/>
      <c r="D14"/>
      <c r="E14"/>
      <c r="F14"/>
      <c r="G14"/>
      <c r="H14"/>
    </row>
    <row r="15" spans="1:8" ht="14.45">
      <c r="A15"/>
      <c r="B15"/>
      <c r="C15"/>
      <c r="D15"/>
      <c r="E15"/>
      <c r="F15"/>
      <c r="G15"/>
      <c r="H15"/>
    </row>
    <row r="16" spans="1:8" ht="14.45">
      <c r="A16"/>
      <c r="B16"/>
      <c r="C16"/>
      <c r="D16"/>
      <c r="E16"/>
      <c r="F16"/>
      <c r="G16"/>
      <c r="H16"/>
    </row>
    <row r="17" ht="12.95"/>
    <row r="18" ht="12.95"/>
    <row r="19" ht="12.95"/>
    <row r="20" ht="12.95"/>
  </sheetData>
  <mergeCells count="3">
    <mergeCell ref="A1:B2"/>
    <mergeCell ref="A3:H5"/>
    <mergeCell ref="C1:H2"/>
  </mergeCells>
  <pageMargins left="0.7" right="0.7" top="0.75" bottom="0.75" header="0.3" footer="0.3"/>
  <pageSetup orientation="portrait" r:id="rId1"/>
  <headerFooter>
    <oddHeader>&amp;C&amp;G</oddHeader>
    <oddFooter>&amp;C_x000D_&amp;1#&amp;"Calibri"&amp;10&amp;K008000 Información Pública - La Previsora S.A. Compañía de Seguros</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C4CE9-DF67-44F1-9B10-D9C70AA60E32}">
  <dimension ref="A1:AF82"/>
  <sheetViews>
    <sheetView showGridLines="0" showWhiteSpace="0" zoomScale="50" zoomScaleNormal="50" zoomScaleSheetLayoutView="77" zoomScalePageLayoutView="61" workbookViewId="0">
      <selection activeCell="A6" sqref="A6:F6"/>
    </sheetView>
  </sheetViews>
  <sheetFormatPr defaultColWidth="11.42578125" defaultRowHeight="13.5"/>
  <cols>
    <col min="1" max="1" width="33.5703125" style="89" customWidth="1"/>
    <col min="2" max="2" width="28.85546875" style="89" customWidth="1"/>
    <col min="3" max="3" width="22.5703125" style="90" customWidth="1"/>
    <col min="4" max="4" width="27.42578125" style="89" customWidth="1"/>
    <col min="5" max="5" width="74.85546875" style="89" customWidth="1"/>
    <col min="6" max="6" width="58.28515625" style="91" customWidth="1"/>
    <col min="7" max="7" width="24.28515625" style="89" customWidth="1"/>
    <col min="8" max="8" width="3.5703125" style="89" customWidth="1"/>
    <col min="9" max="30" width="3.140625" style="89" customWidth="1"/>
    <col min="31" max="31" width="10.5703125" style="89" customWidth="1"/>
    <col min="32" max="32" width="53.140625" style="89" customWidth="1"/>
    <col min="33" max="16159" width="16" style="89" customWidth="1"/>
    <col min="16160" max="16384" width="11.42578125" style="89"/>
  </cols>
  <sheetData>
    <row r="1" spans="1:32" s="86" customFormat="1" ht="18" customHeight="1" thickBot="1">
      <c r="A1" s="528"/>
      <c r="B1" s="528"/>
      <c r="C1" s="528"/>
      <c r="D1" s="528"/>
      <c r="E1" s="529"/>
      <c r="F1" s="532" t="s">
        <v>1037</v>
      </c>
      <c r="G1" s="533"/>
      <c r="H1" s="533"/>
      <c r="I1" s="533"/>
      <c r="J1" s="533"/>
      <c r="K1" s="533"/>
      <c r="L1" s="533"/>
      <c r="M1" s="533"/>
      <c r="N1" s="533"/>
      <c r="O1" s="533"/>
      <c r="P1" s="533"/>
      <c r="Q1" s="533" t="s">
        <v>1038</v>
      </c>
      <c r="R1" s="533"/>
      <c r="S1" s="533"/>
      <c r="T1" s="533"/>
      <c r="U1" s="533"/>
      <c r="V1" s="533"/>
      <c r="W1" s="533"/>
      <c r="X1" s="533"/>
      <c r="Y1" s="533"/>
      <c r="Z1" s="533"/>
      <c r="AA1" s="533"/>
      <c r="AB1" s="533"/>
      <c r="AC1" s="533"/>
      <c r="AD1" s="533"/>
      <c r="AE1" s="533"/>
      <c r="AF1" s="533"/>
    </row>
    <row r="2" spans="1:32" s="86" customFormat="1" ht="18" customHeight="1" thickBot="1">
      <c r="A2" s="528"/>
      <c r="B2" s="528"/>
      <c r="C2" s="528"/>
      <c r="D2" s="528"/>
      <c r="E2" s="529"/>
      <c r="F2" s="534"/>
      <c r="G2" s="535"/>
      <c r="H2" s="535"/>
      <c r="I2" s="535"/>
      <c r="J2" s="535"/>
      <c r="K2" s="535"/>
      <c r="L2" s="535"/>
      <c r="M2" s="535"/>
      <c r="N2" s="535"/>
      <c r="O2" s="535"/>
      <c r="P2" s="535"/>
      <c r="Q2" s="535"/>
      <c r="R2" s="535"/>
      <c r="S2" s="535"/>
      <c r="T2" s="535"/>
      <c r="U2" s="535"/>
      <c r="V2" s="535"/>
      <c r="W2" s="535"/>
      <c r="X2" s="535"/>
      <c r="Y2" s="535"/>
      <c r="Z2" s="535"/>
      <c r="AA2" s="535"/>
      <c r="AB2" s="535"/>
      <c r="AC2" s="535"/>
      <c r="AD2" s="535"/>
      <c r="AE2" s="535"/>
      <c r="AF2" s="535"/>
    </row>
    <row r="3" spans="1:32" s="86" customFormat="1" ht="18" customHeight="1" thickBot="1">
      <c r="A3" s="528"/>
      <c r="B3" s="528"/>
      <c r="C3" s="528"/>
      <c r="D3" s="528"/>
      <c r="E3" s="529"/>
      <c r="F3" s="534"/>
      <c r="G3" s="535"/>
      <c r="H3" s="535"/>
      <c r="I3" s="535"/>
      <c r="J3" s="535"/>
      <c r="K3" s="535"/>
      <c r="L3" s="535"/>
      <c r="M3" s="535"/>
      <c r="N3" s="535"/>
      <c r="O3" s="535"/>
      <c r="P3" s="535"/>
      <c r="Q3" s="535"/>
      <c r="R3" s="535"/>
      <c r="S3" s="535"/>
      <c r="T3" s="535"/>
      <c r="U3" s="535"/>
      <c r="V3" s="535"/>
      <c r="W3" s="535"/>
      <c r="X3" s="535"/>
      <c r="Y3" s="535"/>
      <c r="Z3" s="535"/>
      <c r="AA3" s="535"/>
      <c r="AB3" s="535"/>
      <c r="AC3" s="535"/>
      <c r="AD3" s="535"/>
      <c r="AE3" s="535"/>
      <c r="AF3" s="535"/>
    </row>
    <row r="4" spans="1:32" s="86" customFormat="1" ht="135.6" customHeight="1">
      <c r="A4" s="528"/>
      <c r="B4" s="528"/>
      <c r="C4" s="528"/>
      <c r="D4" s="528"/>
      <c r="E4" s="529"/>
      <c r="F4" s="536"/>
      <c r="G4" s="537"/>
      <c r="H4" s="537"/>
      <c r="I4" s="537"/>
      <c r="J4" s="537"/>
      <c r="K4" s="537"/>
      <c r="L4" s="537"/>
      <c r="M4" s="537"/>
      <c r="N4" s="537"/>
      <c r="O4" s="537"/>
      <c r="P4" s="537"/>
      <c r="Q4" s="535"/>
      <c r="R4" s="535"/>
      <c r="S4" s="535"/>
      <c r="T4" s="535"/>
      <c r="U4" s="535"/>
      <c r="V4" s="535"/>
      <c r="W4" s="535"/>
      <c r="X4" s="535"/>
      <c r="Y4" s="535"/>
      <c r="Z4" s="535"/>
      <c r="AA4" s="535"/>
      <c r="AB4" s="535"/>
      <c r="AC4" s="535"/>
      <c r="AD4" s="535"/>
      <c r="AE4" s="535"/>
      <c r="AF4" s="535"/>
    </row>
    <row r="5" spans="1:32" s="86" customFormat="1" ht="17.45" customHeight="1">
      <c r="A5" s="530" t="s">
        <v>1039</v>
      </c>
      <c r="B5" s="530"/>
      <c r="C5" s="530"/>
      <c r="D5" s="530"/>
      <c r="E5" s="530"/>
      <c r="F5" s="530"/>
      <c r="G5" s="531" t="s">
        <v>1040</v>
      </c>
      <c r="H5" s="531"/>
      <c r="I5" s="531"/>
      <c r="J5" s="531"/>
      <c r="K5" s="531" t="s">
        <v>1041</v>
      </c>
      <c r="L5" s="531"/>
      <c r="M5" s="531"/>
      <c r="N5" s="531"/>
      <c r="O5" s="531"/>
      <c r="P5" s="531"/>
      <c r="Q5" s="474" t="s">
        <v>1042</v>
      </c>
      <c r="R5" s="474"/>
      <c r="S5" s="474"/>
      <c r="T5" s="474"/>
      <c r="U5" s="474"/>
      <c r="V5" s="474"/>
      <c r="W5" s="474" t="s">
        <v>1043</v>
      </c>
      <c r="X5" s="474"/>
      <c r="Y5" s="474"/>
      <c r="Z5" s="474"/>
      <c r="AA5" s="474"/>
      <c r="AB5" s="474"/>
      <c r="AC5" s="474"/>
      <c r="AD5" s="474"/>
      <c r="AE5" s="474"/>
      <c r="AF5" s="474"/>
    </row>
    <row r="6" spans="1:32" s="86" customFormat="1" ht="81.599999999999994" customHeight="1">
      <c r="A6" s="538" t="s">
        <v>1044</v>
      </c>
      <c r="B6" s="538"/>
      <c r="C6" s="538"/>
      <c r="D6" s="538"/>
      <c r="E6" s="538"/>
      <c r="F6" s="538"/>
      <c r="G6" s="539">
        <v>0.86</v>
      </c>
      <c r="H6" s="539"/>
      <c r="I6" s="539"/>
      <c r="J6" s="539"/>
      <c r="K6" s="476" t="s">
        <v>1045</v>
      </c>
      <c r="L6" s="476"/>
      <c r="M6" s="476"/>
      <c r="N6" s="476"/>
      <c r="O6" s="476"/>
      <c r="P6" s="476"/>
      <c r="Q6" s="476" t="s">
        <v>1046</v>
      </c>
      <c r="R6" s="477"/>
      <c r="S6" s="477"/>
      <c r="T6" s="477"/>
      <c r="U6" s="477"/>
      <c r="V6" s="478"/>
      <c r="W6" s="475" t="s">
        <v>1047</v>
      </c>
      <c r="X6" s="475"/>
      <c r="Y6" s="475"/>
      <c r="Z6" s="475"/>
      <c r="AA6" s="475"/>
      <c r="AB6" s="475"/>
      <c r="AC6" s="475"/>
      <c r="AD6" s="475"/>
      <c r="AE6" s="475"/>
      <c r="AF6" s="475"/>
    </row>
    <row r="7" spans="1:32" s="86" customFormat="1" ht="21.75" customHeight="1">
      <c r="A7" s="471" t="s">
        <v>1048</v>
      </c>
      <c r="B7" s="472"/>
      <c r="C7" s="472"/>
      <c r="D7" s="472"/>
      <c r="E7" s="472"/>
      <c r="F7" s="472"/>
      <c r="G7" s="472"/>
      <c r="H7" s="472"/>
      <c r="I7" s="472"/>
      <c r="J7" s="472"/>
      <c r="K7" s="472"/>
      <c r="L7" s="472"/>
      <c r="M7" s="472"/>
      <c r="N7" s="472"/>
      <c r="O7" s="472"/>
      <c r="P7" s="472"/>
      <c r="Q7" s="472"/>
      <c r="R7" s="472"/>
      <c r="S7" s="472"/>
      <c r="T7" s="472"/>
      <c r="U7" s="472"/>
      <c r="V7" s="472"/>
      <c r="W7" s="472"/>
      <c r="X7" s="472"/>
      <c r="Y7" s="472"/>
      <c r="Z7" s="472"/>
      <c r="AA7" s="472"/>
      <c r="AB7" s="472"/>
      <c r="AC7" s="472"/>
      <c r="AD7" s="472"/>
      <c r="AE7" s="472"/>
      <c r="AF7" s="473"/>
    </row>
    <row r="8" spans="1:32" s="86" customFormat="1" ht="21" customHeight="1">
      <c r="A8" s="468" t="s">
        <v>1049</v>
      </c>
      <c r="B8" s="469"/>
      <c r="C8" s="469"/>
      <c r="D8" s="469"/>
      <c r="E8" s="469"/>
      <c r="F8" s="469"/>
      <c r="G8" s="469"/>
      <c r="H8" s="469"/>
      <c r="I8" s="469"/>
      <c r="J8" s="469"/>
      <c r="K8" s="469"/>
      <c r="L8" s="469"/>
      <c r="M8" s="469"/>
      <c r="N8" s="469"/>
      <c r="O8" s="469"/>
      <c r="P8" s="469"/>
      <c r="Q8" s="469"/>
      <c r="R8" s="469"/>
      <c r="S8" s="469"/>
      <c r="T8" s="469"/>
      <c r="U8" s="469"/>
      <c r="V8" s="469"/>
      <c r="W8" s="469"/>
      <c r="X8" s="469"/>
      <c r="Y8" s="469"/>
      <c r="Z8" s="469"/>
      <c r="AA8" s="469"/>
      <c r="AB8" s="469"/>
      <c r="AC8" s="469"/>
      <c r="AD8" s="469"/>
      <c r="AE8" s="469"/>
      <c r="AF8" s="470"/>
    </row>
    <row r="9" spans="1:32" s="86" customFormat="1" ht="21" customHeight="1">
      <c r="A9" s="468" t="s">
        <v>1050</v>
      </c>
      <c r="B9" s="469"/>
      <c r="C9" s="469"/>
      <c r="D9" s="469"/>
      <c r="E9" s="469"/>
      <c r="F9" s="469"/>
      <c r="G9" s="469"/>
      <c r="H9" s="469"/>
      <c r="I9" s="469"/>
      <c r="J9" s="469"/>
      <c r="K9" s="469"/>
      <c r="L9" s="469"/>
      <c r="M9" s="469"/>
      <c r="N9" s="469"/>
      <c r="O9" s="469"/>
      <c r="P9" s="469"/>
      <c r="Q9" s="469"/>
      <c r="R9" s="469"/>
      <c r="S9" s="469"/>
      <c r="T9" s="469"/>
      <c r="U9" s="469"/>
      <c r="V9" s="469"/>
      <c r="W9" s="469"/>
      <c r="X9" s="469"/>
      <c r="Y9" s="469"/>
      <c r="Z9" s="469"/>
      <c r="AA9" s="469"/>
      <c r="AB9" s="469"/>
      <c r="AC9" s="469"/>
      <c r="AD9" s="469"/>
      <c r="AE9" s="469"/>
      <c r="AF9" s="470"/>
    </row>
    <row r="11" spans="1:32" ht="17.45">
      <c r="A11" s="509" t="s">
        <v>1051</v>
      </c>
      <c r="B11" s="510"/>
      <c r="C11" s="510"/>
      <c r="D11" s="510"/>
      <c r="E11" s="510"/>
      <c r="F11" s="510"/>
      <c r="G11" s="510"/>
      <c r="H11" s="510"/>
      <c r="I11" s="510"/>
      <c r="J11" s="510"/>
      <c r="K11" s="510"/>
      <c r="L11" s="510"/>
      <c r="M11" s="510"/>
      <c r="N11" s="510"/>
      <c r="O11" s="510"/>
      <c r="P11" s="510"/>
      <c r="Q11" s="510"/>
      <c r="R11" s="510"/>
      <c r="S11" s="510"/>
      <c r="T11" s="510"/>
      <c r="U11" s="510"/>
      <c r="V11" s="510"/>
      <c r="W11" s="510"/>
      <c r="X11" s="510"/>
      <c r="Y11" s="510"/>
      <c r="Z11" s="510"/>
      <c r="AA11" s="510"/>
      <c r="AB11" s="510"/>
      <c r="AC11" s="510"/>
      <c r="AD11" s="510"/>
      <c r="AE11" s="510"/>
      <c r="AF11" s="511"/>
    </row>
    <row r="12" spans="1:32" ht="13.5" customHeight="1">
      <c r="A12" s="512" t="s">
        <v>1052</v>
      </c>
      <c r="B12" s="512" t="s">
        <v>1053</v>
      </c>
      <c r="C12" s="512" t="s">
        <v>1054</v>
      </c>
      <c r="D12" s="512" t="s">
        <v>1055</v>
      </c>
      <c r="E12" s="513" t="s">
        <v>1056</v>
      </c>
      <c r="F12" s="512" t="s">
        <v>60</v>
      </c>
      <c r="G12" s="514" t="s">
        <v>1057</v>
      </c>
      <c r="H12" s="517" t="s">
        <v>1058</v>
      </c>
      <c r="I12" s="517"/>
      <c r="J12" s="517"/>
      <c r="K12" s="517"/>
      <c r="L12" s="517"/>
      <c r="M12" s="517"/>
      <c r="N12" s="517" t="s">
        <v>1059</v>
      </c>
      <c r="O12" s="517"/>
      <c r="P12" s="517"/>
      <c r="Q12" s="517"/>
      <c r="R12" s="517"/>
      <c r="S12" s="517"/>
      <c r="T12" s="517" t="s">
        <v>1060</v>
      </c>
      <c r="U12" s="517"/>
      <c r="V12" s="517"/>
      <c r="W12" s="517"/>
      <c r="X12" s="517"/>
      <c r="Y12" s="517"/>
      <c r="Z12" s="517" t="s">
        <v>1061</v>
      </c>
      <c r="AA12" s="517"/>
      <c r="AB12" s="517"/>
      <c r="AC12" s="517"/>
      <c r="AD12" s="517"/>
      <c r="AE12" s="517"/>
      <c r="AF12" s="513" t="s">
        <v>1062</v>
      </c>
    </row>
    <row r="13" spans="1:32">
      <c r="A13" s="512"/>
      <c r="B13" s="512"/>
      <c r="C13" s="512"/>
      <c r="D13" s="512"/>
      <c r="E13" s="513"/>
      <c r="F13" s="512"/>
      <c r="G13" s="515"/>
      <c r="H13" s="518" t="s">
        <v>1063</v>
      </c>
      <c r="I13" s="518"/>
      <c r="J13" s="518" t="s">
        <v>1064</v>
      </c>
      <c r="K13" s="518"/>
      <c r="L13" s="518" t="s">
        <v>1065</v>
      </c>
      <c r="M13" s="518"/>
      <c r="N13" s="518" t="s">
        <v>1066</v>
      </c>
      <c r="O13" s="518"/>
      <c r="P13" s="518" t="s">
        <v>1067</v>
      </c>
      <c r="Q13" s="518"/>
      <c r="R13" s="518" t="s">
        <v>1068</v>
      </c>
      <c r="S13" s="518"/>
      <c r="T13" s="518" t="s">
        <v>1069</v>
      </c>
      <c r="U13" s="518"/>
      <c r="V13" s="518" t="s">
        <v>1070</v>
      </c>
      <c r="W13" s="518"/>
      <c r="X13" s="518" t="s">
        <v>1071</v>
      </c>
      <c r="Y13" s="518"/>
      <c r="Z13" s="518" t="s">
        <v>1072</v>
      </c>
      <c r="AA13" s="518"/>
      <c r="AB13" s="518" t="s">
        <v>1073</v>
      </c>
      <c r="AC13" s="518"/>
      <c r="AD13" s="518" t="s">
        <v>1074</v>
      </c>
      <c r="AE13" s="518"/>
      <c r="AF13" s="513"/>
    </row>
    <row r="14" spans="1:32" ht="14.1" thickBot="1">
      <c r="A14" s="512"/>
      <c r="B14" s="512"/>
      <c r="C14" s="512"/>
      <c r="D14" s="512"/>
      <c r="E14" s="513"/>
      <c r="F14" s="512"/>
      <c r="G14" s="516"/>
      <c r="H14" s="163" t="s">
        <v>1075</v>
      </c>
      <c r="I14" s="163" t="s">
        <v>1076</v>
      </c>
      <c r="J14" s="164" t="s">
        <v>1075</v>
      </c>
      <c r="K14" s="164" t="s">
        <v>1076</v>
      </c>
      <c r="L14" s="164" t="s">
        <v>1075</v>
      </c>
      <c r="M14" s="164" t="s">
        <v>1076</v>
      </c>
      <c r="N14" s="164" t="s">
        <v>1075</v>
      </c>
      <c r="O14" s="164" t="s">
        <v>1076</v>
      </c>
      <c r="P14" s="164" t="s">
        <v>1075</v>
      </c>
      <c r="Q14" s="164" t="s">
        <v>1076</v>
      </c>
      <c r="R14" s="164" t="s">
        <v>1075</v>
      </c>
      <c r="S14" s="164" t="s">
        <v>1076</v>
      </c>
      <c r="T14" s="164" t="s">
        <v>1075</v>
      </c>
      <c r="U14" s="164" t="s">
        <v>1076</v>
      </c>
      <c r="V14" s="164" t="s">
        <v>1075</v>
      </c>
      <c r="W14" s="164" t="s">
        <v>1076</v>
      </c>
      <c r="X14" s="164" t="s">
        <v>1075</v>
      </c>
      <c r="Y14" s="164" t="s">
        <v>1076</v>
      </c>
      <c r="Z14" s="164" t="s">
        <v>1075</v>
      </c>
      <c r="AA14" s="164" t="s">
        <v>1076</v>
      </c>
      <c r="AB14" s="164" t="s">
        <v>1075</v>
      </c>
      <c r="AC14" s="164" t="s">
        <v>1076</v>
      </c>
      <c r="AD14" s="164" t="s">
        <v>1075</v>
      </c>
      <c r="AE14" s="164" t="s">
        <v>1076</v>
      </c>
      <c r="AF14" s="513"/>
    </row>
    <row r="15" spans="1:32" ht="40.5">
      <c r="A15" s="479" t="s">
        <v>1077</v>
      </c>
      <c r="B15" s="479" t="s">
        <v>1078</v>
      </c>
      <c r="C15" s="481" t="s">
        <v>1079</v>
      </c>
      <c r="D15" s="252" t="s">
        <v>1080</v>
      </c>
      <c r="E15" s="165" t="s">
        <v>1081</v>
      </c>
      <c r="F15" s="184" t="s">
        <v>1082</v>
      </c>
      <c r="G15" s="166" t="s">
        <v>1083</v>
      </c>
      <c r="H15" s="167"/>
      <c r="I15" s="168"/>
      <c r="J15" s="167"/>
      <c r="K15" s="168"/>
      <c r="L15" s="167"/>
      <c r="M15" s="168"/>
      <c r="N15" s="167"/>
      <c r="O15" s="168"/>
      <c r="P15" s="167"/>
      <c r="Q15" s="168"/>
      <c r="R15" s="167"/>
      <c r="S15" s="168"/>
      <c r="T15" s="167"/>
      <c r="U15" s="168"/>
      <c r="V15" s="167"/>
      <c r="W15" s="168"/>
      <c r="X15" s="167"/>
      <c r="Y15" s="168"/>
      <c r="Z15" s="167" t="s">
        <v>1075</v>
      </c>
      <c r="AA15" s="168"/>
      <c r="AB15" s="167"/>
      <c r="AC15" s="168"/>
      <c r="AD15" s="167"/>
      <c r="AE15" s="168"/>
      <c r="AF15" s="169"/>
    </row>
    <row r="16" spans="1:32" ht="27">
      <c r="A16" s="503"/>
      <c r="B16" s="503"/>
      <c r="C16" s="481"/>
      <c r="D16" s="252" t="s">
        <v>1084</v>
      </c>
      <c r="E16" s="165" t="s">
        <v>1085</v>
      </c>
      <c r="F16" s="184" t="s">
        <v>1082</v>
      </c>
      <c r="G16" s="166" t="s">
        <v>1086</v>
      </c>
      <c r="H16" s="170"/>
      <c r="I16" s="171"/>
      <c r="J16" s="170"/>
      <c r="K16" s="171"/>
      <c r="L16" s="170"/>
      <c r="M16" s="171"/>
      <c r="N16" s="170"/>
      <c r="O16" s="171"/>
      <c r="P16" s="170"/>
      <c r="Q16" s="171"/>
      <c r="R16" s="170" t="s">
        <v>1075</v>
      </c>
      <c r="S16" s="171"/>
      <c r="T16" s="170"/>
      <c r="U16" s="171"/>
      <c r="V16" s="170"/>
      <c r="W16" s="171"/>
      <c r="X16" s="170"/>
      <c r="Y16" s="171"/>
      <c r="Z16" s="170"/>
      <c r="AA16" s="171"/>
      <c r="AB16" s="170"/>
      <c r="AC16" s="171"/>
      <c r="AD16" s="170" t="s">
        <v>1075</v>
      </c>
      <c r="AE16" s="171"/>
      <c r="AF16" s="169"/>
    </row>
    <row r="17" spans="1:32" ht="27">
      <c r="A17" s="503"/>
      <c r="B17" s="503"/>
      <c r="C17" s="481"/>
      <c r="D17" s="251" t="s">
        <v>1087</v>
      </c>
      <c r="E17" s="165" t="s">
        <v>1088</v>
      </c>
      <c r="F17" s="184" t="s">
        <v>1082</v>
      </c>
      <c r="G17" s="166" t="s">
        <v>1086</v>
      </c>
      <c r="H17" s="170"/>
      <c r="I17" s="171"/>
      <c r="J17" s="170"/>
      <c r="K17" s="171"/>
      <c r="L17" s="170"/>
      <c r="M17" s="171"/>
      <c r="N17" s="170"/>
      <c r="O17" s="171"/>
      <c r="P17" s="170"/>
      <c r="Q17" s="171"/>
      <c r="R17" s="170" t="s">
        <v>1075</v>
      </c>
      <c r="S17" s="171"/>
      <c r="T17" s="170"/>
      <c r="U17" s="171"/>
      <c r="V17" s="170"/>
      <c r="W17" s="171"/>
      <c r="X17" s="170"/>
      <c r="Y17" s="171"/>
      <c r="Z17" s="170"/>
      <c r="AA17" s="171"/>
      <c r="AB17" s="170"/>
      <c r="AC17" s="171"/>
      <c r="AD17" s="170" t="s">
        <v>1075</v>
      </c>
      <c r="AE17" s="171"/>
      <c r="AF17" s="169"/>
    </row>
    <row r="18" spans="1:32" ht="27">
      <c r="A18" s="503"/>
      <c r="B18" s="503"/>
      <c r="C18" s="481"/>
      <c r="D18" s="482" t="s">
        <v>1089</v>
      </c>
      <c r="E18" s="165" t="s">
        <v>1090</v>
      </c>
      <c r="F18" s="184" t="s">
        <v>1082</v>
      </c>
      <c r="G18" s="166" t="s">
        <v>1091</v>
      </c>
      <c r="H18" s="170" t="s">
        <v>1075</v>
      </c>
      <c r="I18" s="171"/>
      <c r="J18" s="170" t="s">
        <v>1075</v>
      </c>
      <c r="K18" s="171"/>
      <c r="L18" s="170" t="s">
        <v>1075</v>
      </c>
      <c r="M18" s="171"/>
      <c r="N18" s="170" t="s">
        <v>1075</v>
      </c>
      <c r="O18" s="171"/>
      <c r="P18" s="170" t="s">
        <v>1075</v>
      </c>
      <c r="Q18" s="171"/>
      <c r="R18" s="170" t="s">
        <v>1075</v>
      </c>
      <c r="S18" s="171"/>
      <c r="T18" s="170" t="s">
        <v>1075</v>
      </c>
      <c r="U18" s="171"/>
      <c r="V18" s="170" t="s">
        <v>1075</v>
      </c>
      <c r="W18" s="171"/>
      <c r="X18" s="170" t="s">
        <v>1075</v>
      </c>
      <c r="Y18" s="171"/>
      <c r="Z18" s="170" t="s">
        <v>1075</v>
      </c>
      <c r="AA18" s="171"/>
      <c r="AB18" s="170" t="s">
        <v>1075</v>
      </c>
      <c r="AC18" s="171"/>
      <c r="AD18" s="170" t="s">
        <v>1075</v>
      </c>
      <c r="AE18" s="171"/>
      <c r="AF18" s="169"/>
    </row>
    <row r="19" spans="1:32" ht="27">
      <c r="A19" s="503"/>
      <c r="B19" s="503"/>
      <c r="C19" s="481"/>
      <c r="D19" s="483"/>
      <c r="E19" s="165" t="s">
        <v>1092</v>
      </c>
      <c r="F19" s="184" t="s">
        <v>1082</v>
      </c>
      <c r="G19" s="166" t="s">
        <v>1093</v>
      </c>
      <c r="H19" s="170"/>
      <c r="I19" s="171"/>
      <c r="J19" s="170"/>
      <c r="K19" s="171"/>
      <c r="L19" s="170"/>
      <c r="M19" s="171"/>
      <c r="N19" s="170"/>
      <c r="O19" s="171"/>
      <c r="P19" s="170" t="s">
        <v>1075</v>
      </c>
      <c r="Q19" s="171"/>
      <c r="R19" s="170"/>
      <c r="S19" s="171"/>
      <c r="T19" s="170"/>
      <c r="U19" s="171"/>
      <c r="V19" s="170"/>
      <c r="W19" s="171"/>
      <c r="X19" s="170"/>
      <c r="Y19" s="171"/>
      <c r="Z19" s="170"/>
      <c r="AA19" s="171"/>
      <c r="AB19" s="170"/>
      <c r="AC19" s="171"/>
      <c r="AD19" s="170"/>
      <c r="AE19" s="171"/>
      <c r="AF19" s="169"/>
    </row>
    <row r="20" spans="1:32" ht="27">
      <c r="A20" s="503"/>
      <c r="B20" s="503"/>
      <c r="C20" s="481"/>
      <c r="D20" s="251" t="s">
        <v>1094</v>
      </c>
      <c r="E20" s="165" t="s">
        <v>1095</v>
      </c>
      <c r="F20" s="184" t="s">
        <v>1082</v>
      </c>
      <c r="G20" s="166" t="s">
        <v>1096</v>
      </c>
      <c r="H20" s="170"/>
      <c r="I20" s="171"/>
      <c r="J20" s="170"/>
      <c r="K20" s="171"/>
      <c r="L20" s="170" t="s">
        <v>1075</v>
      </c>
      <c r="M20" s="171"/>
      <c r="N20" s="170"/>
      <c r="O20" s="171"/>
      <c r="P20" s="170"/>
      <c r="Q20" s="171"/>
      <c r="R20" s="170" t="s">
        <v>1075</v>
      </c>
      <c r="S20" s="171"/>
      <c r="T20" s="170"/>
      <c r="U20" s="171"/>
      <c r="V20" s="170"/>
      <c r="W20" s="171"/>
      <c r="X20" s="170" t="s">
        <v>1075</v>
      </c>
      <c r="Y20" s="171"/>
      <c r="Z20" s="170"/>
      <c r="AA20" s="171"/>
      <c r="AB20" s="170"/>
      <c r="AC20" s="171"/>
      <c r="AD20" s="170" t="s">
        <v>1075</v>
      </c>
      <c r="AE20" s="171"/>
      <c r="AF20" s="169"/>
    </row>
    <row r="21" spans="1:32" ht="27">
      <c r="A21" s="503"/>
      <c r="B21" s="503"/>
      <c r="C21" s="481"/>
      <c r="D21" s="482" t="s">
        <v>1097</v>
      </c>
      <c r="E21" s="172" t="s">
        <v>1098</v>
      </c>
      <c r="F21" s="184" t="s">
        <v>1082</v>
      </c>
      <c r="G21" s="166" t="s">
        <v>1091</v>
      </c>
      <c r="H21" s="170"/>
      <c r="I21" s="171"/>
      <c r="J21" s="170"/>
      <c r="K21" s="171"/>
      <c r="L21" s="170"/>
      <c r="M21" s="171"/>
      <c r="N21" s="170"/>
      <c r="O21" s="171"/>
      <c r="P21" s="170"/>
      <c r="Q21" s="171"/>
      <c r="R21" s="170"/>
      <c r="S21" s="171"/>
      <c r="T21" s="170"/>
      <c r="U21" s="171"/>
      <c r="V21" s="170"/>
      <c r="W21" s="171"/>
      <c r="X21" s="170"/>
      <c r="Y21" s="171"/>
      <c r="Z21" s="170"/>
      <c r="AA21" s="171"/>
      <c r="AB21" s="170"/>
      <c r="AC21" s="171"/>
      <c r="AD21" s="170"/>
      <c r="AE21" s="171"/>
      <c r="AF21" s="169"/>
    </row>
    <row r="22" spans="1:32" ht="27">
      <c r="A22" s="503"/>
      <c r="B22" s="503"/>
      <c r="C22" s="481"/>
      <c r="D22" s="483"/>
      <c r="E22" s="165" t="s">
        <v>1099</v>
      </c>
      <c r="F22" s="184" t="s">
        <v>1082</v>
      </c>
      <c r="G22" s="166" t="s">
        <v>1096</v>
      </c>
      <c r="H22" s="170"/>
      <c r="I22" s="171"/>
      <c r="J22" s="170"/>
      <c r="K22" s="171"/>
      <c r="L22" s="170" t="s">
        <v>1075</v>
      </c>
      <c r="M22" s="171"/>
      <c r="N22" s="170"/>
      <c r="O22" s="171"/>
      <c r="P22" s="170"/>
      <c r="Q22" s="171"/>
      <c r="R22" s="170" t="s">
        <v>1075</v>
      </c>
      <c r="S22" s="171"/>
      <c r="T22" s="170"/>
      <c r="U22" s="171"/>
      <c r="V22" s="170"/>
      <c r="W22" s="171"/>
      <c r="X22" s="170" t="s">
        <v>1075</v>
      </c>
      <c r="Y22" s="171"/>
      <c r="Z22" s="170"/>
      <c r="AA22" s="171"/>
      <c r="AB22" s="170"/>
      <c r="AC22" s="171"/>
      <c r="AD22" s="170" t="s">
        <v>1075</v>
      </c>
      <c r="AE22" s="171"/>
      <c r="AF22" s="169"/>
    </row>
    <row r="23" spans="1:32" ht="27">
      <c r="A23" s="479" t="s">
        <v>1077</v>
      </c>
      <c r="B23" s="479" t="s">
        <v>1100</v>
      </c>
      <c r="C23" s="481" t="s">
        <v>1101</v>
      </c>
      <c r="D23" s="160" t="s">
        <v>1102</v>
      </c>
      <c r="E23" s="173" t="s">
        <v>1103</v>
      </c>
      <c r="F23" s="184" t="s">
        <v>1082</v>
      </c>
      <c r="G23" s="166" t="s">
        <v>1083</v>
      </c>
      <c r="H23" s="170"/>
      <c r="I23" s="171"/>
      <c r="J23" s="170"/>
      <c r="K23" s="171"/>
      <c r="L23" s="170"/>
      <c r="M23" s="171"/>
      <c r="N23" s="170"/>
      <c r="O23" s="171"/>
      <c r="P23" s="170"/>
      <c r="Q23" s="171"/>
      <c r="R23" s="170"/>
      <c r="S23" s="171"/>
      <c r="T23" s="170" t="s">
        <v>1075</v>
      </c>
      <c r="U23" s="171"/>
      <c r="V23" s="170"/>
      <c r="W23" s="171"/>
      <c r="X23" s="170"/>
      <c r="Y23" s="171"/>
      <c r="Z23" s="170"/>
      <c r="AA23" s="171"/>
      <c r="AB23" s="170"/>
      <c r="AC23" s="171"/>
      <c r="AD23" s="170"/>
      <c r="AE23" s="171"/>
      <c r="AF23" s="169"/>
    </row>
    <row r="24" spans="1:32" ht="27">
      <c r="A24" s="503"/>
      <c r="B24" s="503"/>
      <c r="C24" s="481"/>
      <c r="D24" s="160" t="s">
        <v>1104</v>
      </c>
      <c r="E24" s="173" t="s">
        <v>1105</v>
      </c>
      <c r="F24" s="184" t="s">
        <v>1082</v>
      </c>
      <c r="G24" s="166" t="s">
        <v>1083</v>
      </c>
      <c r="H24" s="170" t="s">
        <v>1075</v>
      </c>
      <c r="I24" s="171"/>
      <c r="J24" s="170"/>
      <c r="K24" s="171"/>
      <c r="L24" s="170"/>
      <c r="M24" s="171"/>
      <c r="N24" s="170"/>
      <c r="O24" s="171"/>
      <c r="P24" s="170"/>
      <c r="Q24" s="171"/>
      <c r="R24" s="170"/>
      <c r="S24" s="171"/>
      <c r="T24" s="170"/>
      <c r="U24" s="171"/>
      <c r="V24" s="170"/>
      <c r="W24" s="171"/>
      <c r="X24" s="170"/>
      <c r="Y24" s="171"/>
      <c r="Z24" s="170"/>
      <c r="AA24" s="171"/>
      <c r="AB24" s="170"/>
      <c r="AC24" s="171"/>
      <c r="AD24" s="170"/>
      <c r="AE24" s="171"/>
      <c r="AF24" s="169"/>
    </row>
    <row r="25" spans="1:32" ht="27">
      <c r="A25" s="503"/>
      <c r="B25" s="503"/>
      <c r="C25" s="481"/>
      <c r="D25" s="160" t="s">
        <v>1106</v>
      </c>
      <c r="E25" s="173" t="s">
        <v>1107</v>
      </c>
      <c r="F25" s="184" t="s">
        <v>1082</v>
      </c>
      <c r="G25" s="166" t="s">
        <v>1086</v>
      </c>
      <c r="H25" s="170"/>
      <c r="I25" s="171"/>
      <c r="J25" s="170"/>
      <c r="K25" s="171"/>
      <c r="L25" s="170"/>
      <c r="M25" s="171"/>
      <c r="N25" s="170" t="s">
        <v>1075</v>
      </c>
      <c r="O25" s="171"/>
      <c r="P25" s="170"/>
      <c r="Q25" s="171"/>
      <c r="R25" s="170"/>
      <c r="S25" s="171"/>
      <c r="T25" s="170"/>
      <c r="U25" s="171"/>
      <c r="V25" s="170"/>
      <c r="W25" s="171"/>
      <c r="X25" s="170" t="s">
        <v>1075</v>
      </c>
      <c r="Y25" s="171"/>
      <c r="Z25" s="170"/>
      <c r="AA25" s="171"/>
      <c r="AB25" s="170"/>
      <c r="AC25" s="171"/>
      <c r="AD25" s="170"/>
      <c r="AE25" s="171"/>
      <c r="AF25" s="169"/>
    </row>
    <row r="26" spans="1:32" ht="27">
      <c r="A26" s="503"/>
      <c r="B26" s="503"/>
      <c r="C26" s="481"/>
      <c r="D26" s="252" t="s">
        <v>1108</v>
      </c>
      <c r="E26" s="165" t="s">
        <v>1109</v>
      </c>
      <c r="F26" s="184" t="s">
        <v>1082</v>
      </c>
      <c r="G26" s="166" t="s">
        <v>1083</v>
      </c>
      <c r="H26" s="170"/>
      <c r="I26" s="171"/>
      <c r="J26" s="170"/>
      <c r="K26" s="171"/>
      <c r="L26" s="170" t="s">
        <v>1075</v>
      </c>
      <c r="M26" s="171"/>
      <c r="N26" s="170"/>
      <c r="O26" s="171"/>
      <c r="P26" s="170"/>
      <c r="Q26" s="171"/>
      <c r="R26" s="170"/>
      <c r="S26" s="171"/>
      <c r="T26" s="170"/>
      <c r="U26" s="171"/>
      <c r="V26" s="170"/>
      <c r="W26" s="171"/>
      <c r="X26" s="170"/>
      <c r="Y26" s="171"/>
      <c r="Z26" s="170"/>
      <c r="AA26" s="171"/>
      <c r="AB26" s="170"/>
      <c r="AC26" s="171"/>
      <c r="AD26" s="170"/>
      <c r="AE26" s="171"/>
      <c r="AF26" s="169"/>
    </row>
    <row r="27" spans="1:32" ht="27">
      <c r="A27" s="503"/>
      <c r="B27" s="503"/>
      <c r="C27" s="481"/>
      <c r="D27" s="482" t="s">
        <v>1110</v>
      </c>
      <c r="E27" s="165" t="s">
        <v>1111</v>
      </c>
      <c r="F27" s="184" t="s">
        <v>1082</v>
      </c>
      <c r="G27" s="166" t="s">
        <v>1096</v>
      </c>
      <c r="H27" s="170"/>
      <c r="I27" s="171"/>
      <c r="J27" s="170"/>
      <c r="K27" s="171"/>
      <c r="L27" s="170" t="s">
        <v>1075</v>
      </c>
      <c r="M27" s="171"/>
      <c r="N27" s="170"/>
      <c r="O27" s="171"/>
      <c r="P27" s="170"/>
      <c r="Q27" s="171"/>
      <c r="R27" s="170" t="s">
        <v>1075</v>
      </c>
      <c r="S27" s="171"/>
      <c r="T27" s="170"/>
      <c r="U27" s="171"/>
      <c r="V27" s="170"/>
      <c r="W27" s="171"/>
      <c r="X27" s="170" t="s">
        <v>1075</v>
      </c>
      <c r="Y27" s="171"/>
      <c r="Z27" s="170"/>
      <c r="AA27" s="171"/>
      <c r="AB27" s="170"/>
      <c r="AC27" s="171"/>
      <c r="AD27" s="170" t="s">
        <v>1075</v>
      </c>
      <c r="AE27" s="171"/>
      <c r="AF27" s="169"/>
    </row>
    <row r="28" spans="1:32" ht="27">
      <c r="A28" s="503"/>
      <c r="B28" s="503"/>
      <c r="C28" s="481"/>
      <c r="D28" s="483"/>
      <c r="E28" s="165" t="s">
        <v>1112</v>
      </c>
      <c r="F28" s="184" t="s">
        <v>1082</v>
      </c>
      <c r="G28" s="166" t="s">
        <v>1086</v>
      </c>
      <c r="H28" s="170"/>
      <c r="I28" s="171"/>
      <c r="J28" s="170"/>
      <c r="K28" s="171"/>
      <c r="L28" s="170"/>
      <c r="M28" s="171"/>
      <c r="N28" s="170"/>
      <c r="O28" s="171"/>
      <c r="P28" s="170"/>
      <c r="Q28" s="171"/>
      <c r="R28" s="170" t="s">
        <v>1075</v>
      </c>
      <c r="S28" s="171"/>
      <c r="T28" s="170"/>
      <c r="U28" s="171"/>
      <c r="V28" s="170"/>
      <c r="W28" s="171"/>
      <c r="X28" s="170"/>
      <c r="Y28" s="171"/>
      <c r="Z28" s="170"/>
      <c r="AA28" s="171"/>
      <c r="AB28" s="170" t="s">
        <v>1075</v>
      </c>
      <c r="AC28" s="171"/>
      <c r="AD28" s="170"/>
      <c r="AE28" s="171"/>
      <c r="AF28" s="169"/>
    </row>
    <row r="29" spans="1:32" ht="27">
      <c r="A29" s="503"/>
      <c r="B29" s="503"/>
      <c r="C29" s="481"/>
      <c r="D29" s="482" t="s">
        <v>1113</v>
      </c>
      <c r="E29" s="165" t="s">
        <v>1114</v>
      </c>
      <c r="F29" s="184" t="s">
        <v>1082</v>
      </c>
      <c r="G29" s="166" t="s">
        <v>1083</v>
      </c>
      <c r="H29" s="170"/>
      <c r="I29" s="171"/>
      <c r="J29" s="170"/>
      <c r="K29" s="171"/>
      <c r="L29" s="170"/>
      <c r="M29" s="171"/>
      <c r="N29" s="170"/>
      <c r="O29" s="171"/>
      <c r="P29" s="170" t="s">
        <v>1075</v>
      </c>
      <c r="Q29" s="171"/>
      <c r="R29" s="170"/>
      <c r="S29" s="171"/>
      <c r="T29" s="170"/>
      <c r="U29" s="171"/>
      <c r="V29" s="170"/>
      <c r="W29" s="171"/>
      <c r="X29" s="170"/>
      <c r="Y29" s="171"/>
      <c r="Z29" s="170"/>
      <c r="AA29" s="171"/>
      <c r="AB29" s="170"/>
      <c r="AC29" s="171"/>
      <c r="AD29" s="170"/>
      <c r="AE29" s="171"/>
      <c r="AF29" s="169"/>
    </row>
    <row r="30" spans="1:32" ht="27">
      <c r="A30" s="503"/>
      <c r="B30" s="503"/>
      <c r="C30" s="481"/>
      <c r="D30" s="504"/>
      <c r="E30" s="165" t="s">
        <v>1115</v>
      </c>
      <c r="F30" s="184" t="s">
        <v>1082</v>
      </c>
      <c r="G30" s="166" t="s">
        <v>1083</v>
      </c>
      <c r="H30" s="170"/>
      <c r="I30" s="171"/>
      <c r="J30" s="170"/>
      <c r="K30" s="171"/>
      <c r="L30" s="170"/>
      <c r="M30" s="171"/>
      <c r="N30" s="170"/>
      <c r="O30" s="171"/>
      <c r="P30" s="170"/>
      <c r="Q30" s="171"/>
      <c r="R30" s="170"/>
      <c r="S30" s="171" t="s">
        <v>1075</v>
      </c>
      <c r="T30" s="170"/>
      <c r="U30" s="171"/>
      <c r="V30" s="170"/>
      <c r="W30" s="171"/>
      <c r="X30" s="170"/>
      <c r="Y30" s="171"/>
      <c r="Z30" s="170"/>
      <c r="AA30" s="171"/>
      <c r="AB30" s="170"/>
      <c r="AC30" s="171"/>
      <c r="AD30" s="170"/>
      <c r="AE30" s="171"/>
      <c r="AF30" s="169"/>
    </row>
    <row r="31" spans="1:32" ht="40.5">
      <c r="A31" s="503"/>
      <c r="B31" s="503"/>
      <c r="C31" s="481"/>
      <c r="D31" s="504"/>
      <c r="E31" s="165" t="s">
        <v>1116</v>
      </c>
      <c r="F31" s="184" t="s">
        <v>1082</v>
      </c>
      <c r="G31" s="166" t="s">
        <v>1083</v>
      </c>
      <c r="H31" s="170"/>
      <c r="I31" s="171"/>
      <c r="J31" s="170"/>
      <c r="K31" s="171"/>
      <c r="L31" s="170"/>
      <c r="M31" s="171"/>
      <c r="N31" s="170"/>
      <c r="O31" s="171"/>
      <c r="P31" s="170"/>
      <c r="Q31" s="171"/>
      <c r="R31" s="170"/>
      <c r="S31" s="171" t="s">
        <v>1075</v>
      </c>
      <c r="T31" s="170"/>
      <c r="U31" s="171"/>
      <c r="V31" s="170"/>
      <c r="W31" s="171"/>
      <c r="X31" s="170"/>
      <c r="Y31" s="171"/>
      <c r="Z31" s="170"/>
      <c r="AA31" s="171"/>
      <c r="AB31" s="170"/>
      <c r="AC31" s="171"/>
      <c r="AD31" s="170"/>
      <c r="AE31" s="171"/>
      <c r="AF31" s="169"/>
    </row>
    <row r="32" spans="1:32" ht="27">
      <c r="A32" s="503"/>
      <c r="B32" s="503"/>
      <c r="C32" s="481"/>
      <c r="D32" s="504"/>
      <c r="E32" s="165" t="s">
        <v>1117</v>
      </c>
      <c r="F32" s="184" t="s">
        <v>1082</v>
      </c>
      <c r="G32" s="166" t="s">
        <v>1118</v>
      </c>
      <c r="H32" s="170"/>
      <c r="I32" s="171"/>
      <c r="J32" s="170"/>
      <c r="K32" s="171"/>
      <c r="L32" s="170"/>
      <c r="M32" s="171"/>
      <c r="N32" s="170"/>
      <c r="O32" s="171"/>
      <c r="P32" s="170"/>
      <c r="Q32" s="171"/>
      <c r="R32" s="170"/>
      <c r="S32" s="171"/>
      <c r="T32" s="170"/>
      <c r="U32" s="171"/>
      <c r="V32" s="170"/>
      <c r="W32" s="171"/>
      <c r="X32" s="170"/>
      <c r="Y32" s="171"/>
      <c r="Z32" s="170"/>
      <c r="AA32" s="171"/>
      <c r="AB32" s="170"/>
      <c r="AC32" s="171"/>
      <c r="AD32" s="170"/>
      <c r="AE32" s="171"/>
      <c r="AF32" s="169"/>
    </row>
    <row r="33" spans="1:32" ht="27">
      <c r="A33" s="503"/>
      <c r="B33" s="503"/>
      <c r="C33" s="481"/>
      <c r="D33" s="483"/>
      <c r="E33" s="165" t="s">
        <v>1119</v>
      </c>
      <c r="F33" s="184" t="s">
        <v>1082</v>
      </c>
      <c r="G33" s="166" t="s">
        <v>1083</v>
      </c>
      <c r="H33" s="170"/>
      <c r="I33" s="171"/>
      <c r="J33" s="170" t="s">
        <v>1075</v>
      </c>
      <c r="K33" s="171"/>
      <c r="L33" s="170"/>
      <c r="M33" s="171"/>
      <c r="N33" s="170"/>
      <c r="O33" s="171"/>
      <c r="P33" s="170"/>
      <c r="Q33" s="171"/>
      <c r="R33" s="170"/>
      <c r="S33" s="171"/>
      <c r="T33" s="170"/>
      <c r="U33" s="171"/>
      <c r="V33" s="170"/>
      <c r="W33" s="171"/>
      <c r="X33" s="170"/>
      <c r="Y33" s="171"/>
      <c r="Z33" s="170"/>
      <c r="AA33" s="171"/>
      <c r="AB33" s="170"/>
      <c r="AC33" s="171"/>
      <c r="AD33" s="170"/>
      <c r="AE33" s="171"/>
      <c r="AF33" s="169"/>
    </row>
    <row r="34" spans="1:32" ht="27">
      <c r="A34" s="503"/>
      <c r="B34" s="503"/>
      <c r="C34" s="481"/>
      <c r="D34" s="160" t="s">
        <v>1120</v>
      </c>
      <c r="E34" s="165" t="s">
        <v>1121</v>
      </c>
      <c r="F34" s="184" t="s">
        <v>1082</v>
      </c>
      <c r="G34" s="166" t="s">
        <v>1086</v>
      </c>
      <c r="H34" s="170"/>
      <c r="I34" s="171"/>
      <c r="J34" s="170"/>
      <c r="K34" s="171"/>
      <c r="L34" s="170"/>
      <c r="M34" s="171"/>
      <c r="N34" s="170"/>
      <c r="O34" s="171"/>
      <c r="P34" s="170"/>
      <c r="Q34" s="171"/>
      <c r="R34" s="170"/>
      <c r="S34" s="171"/>
      <c r="T34" s="170" t="s">
        <v>1075</v>
      </c>
      <c r="U34" s="171"/>
      <c r="V34" s="170"/>
      <c r="W34" s="171"/>
      <c r="X34" s="170"/>
      <c r="Y34" s="171"/>
      <c r="Z34" s="170"/>
      <c r="AA34" s="171"/>
      <c r="AB34" s="170"/>
      <c r="AC34" s="171"/>
      <c r="AD34" s="170" t="s">
        <v>1075</v>
      </c>
      <c r="AE34" s="171"/>
      <c r="AF34" s="169"/>
    </row>
    <row r="35" spans="1:32" ht="27">
      <c r="A35" s="479" t="s">
        <v>1122</v>
      </c>
      <c r="B35" s="479" t="s">
        <v>1123</v>
      </c>
      <c r="C35" s="490" t="s">
        <v>1124</v>
      </c>
      <c r="D35" s="525" t="s">
        <v>1125</v>
      </c>
      <c r="E35" s="165" t="s">
        <v>1126</v>
      </c>
      <c r="F35" s="184" t="s">
        <v>1082</v>
      </c>
      <c r="G35" s="166" t="s">
        <v>1083</v>
      </c>
      <c r="H35" s="170"/>
      <c r="I35" s="171"/>
      <c r="J35" s="170"/>
      <c r="K35" s="171"/>
      <c r="L35" s="170"/>
      <c r="M35" s="171"/>
      <c r="N35" s="170"/>
      <c r="O35" s="171"/>
      <c r="P35" s="170"/>
      <c r="Q35" s="171"/>
      <c r="R35" s="170"/>
      <c r="S35" s="171"/>
      <c r="T35" s="170" t="s">
        <v>1075</v>
      </c>
      <c r="U35" s="171"/>
      <c r="V35" s="170"/>
      <c r="W35" s="171"/>
      <c r="X35" s="170"/>
      <c r="Y35" s="171"/>
      <c r="Z35" s="170"/>
      <c r="AA35" s="171"/>
      <c r="AB35" s="170"/>
      <c r="AC35" s="171"/>
      <c r="AD35" s="170"/>
      <c r="AE35" s="171"/>
      <c r="AF35" s="169"/>
    </row>
    <row r="36" spans="1:32" ht="27">
      <c r="A36" s="503"/>
      <c r="B36" s="503"/>
      <c r="C36" s="491"/>
      <c r="D36" s="526"/>
      <c r="E36" s="165" t="s">
        <v>1127</v>
      </c>
      <c r="F36" s="184" t="s">
        <v>1082</v>
      </c>
      <c r="G36" s="166" t="s">
        <v>1083</v>
      </c>
      <c r="H36" s="170"/>
      <c r="I36" s="171"/>
      <c r="J36" s="170"/>
      <c r="K36" s="171"/>
      <c r="L36" s="170"/>
      <c r="M36" s="171"/>
      <c r="N36" s="170"/>
      <c r="O36" s="171"/>
      <c r="P36" s="170"/>
      <c r="Q36" s="171"/>
      <c r="R36" s="170"/>
      <c r="S36" s="171"/>
      <c r="T36" s="170"/>
      <c r="U36" s="171"/>
      <c r="V36" s="170" t="s">
        <v>1075</v>
      </c>
      <c r="W36" s="171"/>
      <c r="X36" s="170"/>
      <c r="Y36" s="171"/>
      <c r="Z36" s="170"/>
      <c r="AA36" s="171"/>
      <c r="AB36" s="170"/>
      <c r="AC36" s="171"/>
      <c r="AD36" s="170"/>
      <c r="AE36" s="171"/>
      <c r="AF36" s="169"/>
    </row>
    <row r="37" spans="1:32" ht="27">
      <c r="A37" s="503"/>
      <c r="B37" s="503"/>
      <c r="C37" s="491"/>
      <c r="D37" s="526"/>
      <c r="E37" s="173" t="s">
        <v>1128</v>
      </c>
      <c r="F37" s="184" t="s">
        <v>1082</v>
      </c>
      <c r="G37" s="166" t="s">
        <v>1083</v>
      </c>
      <c r="H37" s="170"/>
      <c r="I37" s="171"/>
      <c r="J37" s="170"/>
      <c r="K37" s="171"/>
      <c r="L37" s="170"/>
      <c r="M37" s="171"/>
      <c r="N37" s="170"/>
      <c r="O37" s="171"/>
      <c r="P37" s="170"/>
      <c r="Q37" s="171"/>
      <c r="R37" s="170"/>
      <c r="S37" s="171"/>
      <c r="T37" s="170"/>
      <c r="U37" s="171"/>
      <c r="V37" s="170"/>
      <c r="W37" s="171"/>
      <c r="X37" s="170" t="s">
        <v>1075</v>
      </c>
      <c r="Y37" s="171"/>
      <c r="Z37" s="170"/>
      <c r="AA37" s="171"/>
      <c r="AB37" s="170"/>
      <c r="AC37" s="171"/>
      <c r="AD37" s="170"/>
      <c r="AE37" s="171"/>
      <c r="AF37" s="169"/>
    </row>
    <row r="38" spans="1:32" ht="40.5">
      <c r="A38" s="503"/>
      <c r="B38" s="503"/>
      <c r="C38" s="491"/>
      <c r="D38" s="526"/>
      <c r="E38" s="165" t="s">
        <v>1129</v>
      </c>
      <c r="F38" s="184" t="s">
        <v>1082</v>
      </c>
      <c r="G38" s="166" t="s">
        <v>1083</v>
      </c>
      <c r="H38" s="170"/>
      <c r="I38" s="171"/>
      <c r="J38" s="170"/>
      <c r="K38" s="171"/>
      <c r="L38" s="170"/>
      <c r="M38" s="171"/>
      <c r="N38" s="170"/>
      <c r="O38" s="171"/>
      <c r="P38" s="170"/>
      <c r="Q38" s="171"/>
      <c r="R38" s="170"/>
      <c r="S38" s="171"/>
      <c r="T38" s="170"/>
      <c r="U38" s="171"/>
      <c r="V38" s="170"/>
      <c r="W38" s="171"/>
      <c r="X38" s="170"/>
      <c r="Y38" s="171"/>
      <c r="Z38" s="170" t="s">
        <v>1075</v>
      </c>
      <c r="AA38" s="171"/>
      <c r="AB38" s="170" t="s">
        <v>1075</v>
      </c>
      <c r="AC38" s="171"/>
      <c r="AD38" s="170"/>
      <c r="AE38" s="171"/>
      <c r="AF38" s="169"/>
    </row>
    <row r="39" spans="1:32" ht="27">
      <c r="A39" s="503"/>
      <c r="B39" s="503"/>
      <c r="C39" s="491"/>
      <c r="D39" s="526"/>
      <c r="E39" s="173" t="s">
        <v>1130</v>
      </c>
      <c r="F39" s="184" t="s">
        <v>1082</v>
      </c>
      <c r="G39" s="166" t="s">
        <v>1083</v>
      </c>
      <c r="H39" s="170"/>
      <c r="I39" s="171"/>
      <c r="J39" s="170"/>
      <c r="K39" s="171"/>
      <c r="L39" s="170"/>
      <c r="M39" s="171"/>
      <c r="N39" s="170"/>
      <c r="O39" s="171"/>
      <c r="P39" s="170"/>
      <c r="Q39" s="171"/>
      <c r="R39" s="170"/>
      <c r="S39" s="171"/>
      <c r="T39" s="170"/>
      <c r="U39" s="171"/>
      <c r="V39" s="170"/>
      <c r="W39" s="171"/>
      <c r="X39" s="170"/>
      <c r="Y39" s="171"/>
      <c r="Z39" s="170"/>
      <c r="AA39" s="171"/>
      <c r="AB39" s="170" t="s">
        <v>1075</v>
      </c>
      <c r="AC39" s="171"/>
      <c r="AD39" s="170"/>
      <c r="AE39" s="171"/>
      <c r="AF39" s="169"/>
    </row>
    <row r="40" spans="1:32" ht="27">
      <c r="A40" s="503"/>
      <c r="B40" s="503"/>
      <c r="C40" s="491"/>
      <c r="D40" s="526"/>
      <c r="E40" s="173" t="s">
        <v>1131</v>
      </c>
      <c r="F40" s="184" t="s">
        <v>1082</v>
      </c>
      <c r="G40" s="166" t="s">
        <v>1091</v>
      </c>
      <c r="H40" s="170"/>
      <c r="I40" s="171"/>
      <c r="J40" s="170" t="s">
        <v>1075</v>
      </c>
      <c r="K40" s="171"/>
      <c r="L40" s="170" t="s">
        <v>1075</v>
      </c>
      <c r="M40" s="171"/>
      <c r="N40" s="170" t="s">
        <v>1075</v>
      </c>
      <c r="O40" s="171"/>
      <c r="P40" s="170" t="s">
        <v>1075</v>
      </c>
      <c r="Q40" s="171"/>
      <c r="R40" s="170" t="s">
        <v>1075</v>
      </c>
      <c r="S40" s="171"/>
      <c r="T40" s="170" t="s">
        <v>1075</v>
      </c>
      <c r="U40" s="171"/>
      <c r="V40" s="170" t="s">
        <v>1075</v>
      </c>
      <c r="W40" s="171"/>
      <c r="X40" s="170" t="s">
        <v>1075</v>
      </c>
      <c r="Y40" s="171"/>
      <c r="Z40" s="170" t="s">
        <v>1075</v>
      </c>
      <c r="AA40" s="171"/>
      <c r="AB40" s="170" t="s">
        <v>1075</v>
      </c>
      <c r="AC40" s="171"/>
      <c r="AD40" s="170" t="s">
        <v>1075</v>
      </c>
      <c r="AE40" s="171"/>
      <c r="AF40" s="169"/>
    </row>
    <row r="41" spans="1:32" ht="27">
      <c r="A41" s="503"/>
      <c r="B41" s="503"/>
      <c r="C41" s="491"/>
      <c r="D41" s="482" t="s">
        <v>1132</v>
      </c>
      <c r="E41" s="165" t="s">
        <v>1133</v>
      </c>
      <c r="F41" s="184" t="s">
        <v>1082</v>
      </c>
      <c r="G41" s="166" t="s">
        <v>1083</v>
      </c>
      <c r="H41" s="170"/>
      <c r="I41" s="171"/>
      <c r="J41" s="170"/>
      <c r="K41" s="171"/>
      <c r="L41" s="170"/>
      <c r="M41" s="171"/>
      <c r="N41" s="170" t="s">
        <v>1075</v>
      </c>
      <c r="O41" s="171"/>
      <c r="P41" s="170"/>
      <c r="Q41" s="171"/>
      <c r="R41" s="170"/>
      <c r="S41" s="171"/>
      <c r="T41" s="170"/>
      <c r="U41" s="171"/>
      <c r="V41" s="170"/>
      <c r="W41" s="171"/>
      <c r="X41" s="170"/>
      <c r="Y41" s="171"/>
      <c r="Z41" s="170"/>
      <c r="AA41" s="171"/>
      <c r="AB41" s="170"/>
      <c r="AC41" s="171"/>
      <c r="AD41" s="170"/>
      <c r="AE41" s="171"/>
      <c r="AF41" s="169"/>
    </row>
    <row r="42" spans="1:32" ht="27">
      <c r="A42" s="503"/>
      <c r="B42" s="503"/>
      <c r="C42" s="491"/>
      <c r="D42" s="504"/>
      <c r="E42" s="165" t="s">
        <v>1134</v>
      </c>
      <c r="F42" s="184" t="s">
        <v>1082</v>
      </c>
      <c r="G42" s="166" t="s">
        <v>1083</v>
      </c>
      <c r="H42" s="170"/>
      <c r="I42" s="171"/>
      <c r="J42" s="170"/>
      <c r="K42" s="171"/>
      <c r="L42" s="170"/>
      <c r="M42" s="171"/>
      <c r="N42" s="170"/>
      <c r="O42" s="171"/>
      <c r="P42" s="170" t="s">
        <v>1075</v>
      </c>
      <c r="Q42" s="171"/>
      <c r="R42" s="170"/>
      <c r="S42" s="171"/>
      <c r="T42" s="170"/>
      <c r="U42" s="171"/>
      <c r="V42" s="170"/>
      <c r="W42" s="171"/>
      <c r="X42" s="170"/>
      <c r="Y42" s="171"/>
      <c r="Z42" s="170"/>
      <c r="AA42" s="171"/>
      <c r="AB42" s="170"/>
      <c r="AC42" s="171"/>
      <c r="AD42" s="170"/>
      <c r="AE42" s="171"/>
      <c r="AF42" s="169"/>
    </row>
    <row r="43" spans="1:32" ht="27">
      <c r="A43" s="503"/>
      <c r="B43" s="503"/>
      <c r="C43" s="491"/>
      <c r="D43" s="504"/>
      <c r="E43" s="165" t="s">
        <v>1135</v>
      </c>
      <c r="F43" s="184" t="s">
        <v>1082</v>
      </c>
      <c r="G43" s="166" t="s">
        <v>1083</v>
      </c>
      <c r="H43" s="170"/>
      <c r="I43" s="171"/>
      <c r="J43" s="170"/>
      <c r="K43" s="171"/>
      <c r="L43" s="170"/>
      <c r="M43" s="171"/>
      <c r="N43" s="170"/>
      <c r="O43" s="171"/>
      <c r="P43" s="170"/>
      <c r="Q43" s="171"/>
      <c r="R43" s="170"/>
      <c r="S43" s="171"/>
      <c r="T43" s="170" t="s">
        <v>1075</v>
      </c>
      <c r="U43" s="171"/>
      <c r="V43" s="170"/>
      <c r="W43" s="171"/>
      <c r="X43" s="170"/>
      <c r="Y43" s="171"/>
      <c r="Z43" s="170"/>
      <c r="AA43" s="171"/>
      <c r="AB43" s="170"/>
      <c r="AC43" s="171"/>
      <c r="AD43" s="170"/>
      <c r="AE43" s="171"/>
      <c r="AF43" s="174"/>
    </row>
    <row r="44" spans="1:32" ht="27">
      <c r="A44" s="503"/>
      <c r="B44" s="503"/>
      <c r="C44" s="491"/>
      <c r="D44" s="482" t="s">
        <v>1136</v>
      </c>
      <c r="E44" s="165" t="s">
        <v>1137</v>
      </c>
      <c r="F44" s="184" t="s">
        <v>1082</v>
      </c>
      <c r="G44" s="166" t="s">
        <v>1091</v>
      </c>
      <c r="H44" s="170" t="s">
        <v>1075</v>
      </c>
      <c r="I44" s="171"/>
      <c r="J44" s="170" t="s">
        <v>1075</v>
      </c>
      <c r="K44" s="171"/>
      <c r="L44" s="170" t="s">
        <v>1075</v>
      </c>
      <c r="M44" s="171"/>
      <c r="N44" s="170" t="s">
        <v>1075</v>
      </c>
      <c r="O44" s="171"/>
      <c r="P44" s="170" t="s">
        <v>1075</v>
      </c>
      <c r="Q44" s="171"/>
      <c r="R44" s="170" t="s">
        <v>1075</v>
      </c>
      <c r="S44" s="171"/>
      <c r="T44" s="170" t="s">
        <v>1075</v>
      </c>
      <c r="U44" s="171"/>
      <c r="V44" s="170" t="s">
        <v>1075</v>
      </c>
      <c r="W44" s="171"/>
      <c r="X44" s="170" t="s">
        <v>1075</v>
      </c>
      <c r="Y44" s="171"/>
      <c r="Z44" s="170" t="s">
        <v>1075</v>
      </c>
      <c r="AA44" s="171"/>
      <c r="AB44" s="170" t="s">
        <v>1075</v>
      </c>
      <c r="AC44" s="171"/>
      <c r="AD44" s="170" t="s">
        <v>1075</v>
      </c>
      <c r="AE44" s="171"/>
      <c r="AF44" s="169"/>
    </row>
    <row r="45" spans="1:32" ht="27">
      <c r="A45" s="503"/>
      <c r="B45" s="503"/>
      <c r="C45" s="491"/>
      <c r="D45" s="483"/>
      <c r="E45" s="165" t="s">
        <v>1138</v>
      </c>
      <c r="F45" s="184" t="s">
        <v>1082</v>
      </c>
      <c r="G45" s="166" t="s">
        <v>1096</v>
      </c>
      <c r="H45" s="170"/>
      <c r="I45" s="171"/>
      <c r="J45" s="170"/>
      <c r="K45" s="171"/>
      <c r="L45" s="170" t="s">
        <v>1075</v>
      </c>
      <c r="M45" s="171"/>
      <c r="N45" s="170"/>
      <c r="O45" s="171"/>
      <c r="P45" s="170"/>
      <c r="Q45" s="171"/>
      <c r="R45" s="170" t="s">
        <v>1075</v>
      </c>
      <c r="S45" s="171"/>
      <c r="T45" s="170"/>
      <c r="U45" s="171"/>
      <c r="V45" s="170"/>
      <c r="W45" s="171"/>
      <c r="X45" s="170" t="s">
        <v>1075</v>
      </c>
      <c r="Y45" s="171"/>
      <c r="Z45" s="170"/>
      <c r="AA45" s="171"/>
      <c r="AB45" s="170"/>
      <c r="AC45" s="171"/>
      <c r="AD45" s="170" t="s">
        <v>1075</v>
      </c>
      <c r="AE45" s="171"/>
      <c r="AF45" s="169"/>
    </row>
    <row r="46" spans="1:32" ht="27">
      <c r="A46" s="503"/>
      <c r="B46" s="503"/>
      <c r="C46" s="491"/>
      <c r="D46" s="251" t="s">
        <v>1139</v>
      </c>
      <c r="E46" s="172" t="s">
        <v>1140</v>
      </c>
      <c r="F46" s="184" t="s">
        <v>1082</v>
      </c>
      <c r="G46" s="166" t="s">
        <v>1091</v>
      </c>
      <c r="H46" s="170"/>
      <c r="I46" s="171"/>
      <c r="J46" s="170" t="s">
        <v>1075</v>
      </c>
      <c r="K46" s="171"/>
      <c r="L46" s="170" t="s">
        <v>1075</v>
      </c>
      <c r="M46" s="171"/>
      <c r="N46" s="170" t="s">
        <v>1075</v>
      </c>
      <c r="O46" s="171"/>
      <c r="P46" s="170" t="s">
        <v>1075</v>
      </c>
      <c r="Q46" s="171"/>
      <c r="R46" s="170" t="s">
        <v>1075</v>
      </c>
      <c r="S46" s="171"/>
      <c r="T46" s="170" t="s">
        <v>1075</v>
      </c>
      <c r="U46" s="171"/>
      <c r="V46" s="170" t="s">
        <v>1075</v>
      </c>
      <c r="W46" s="171"/>
      <c r="X46" s="170" t="s">
        <v>1075</v>
      </c>
      <c r="Y46" s="171"/>
      <c r="Z46" s="170" t="s">
        <v>1075</v>
      </c>
      <c r="AA46" s="171"/>
      <c r="AB46" s="170" t="s">
        <v>1075</v>
      </c>
      <c r="AC46" s="171"/>
      <c r="AD46" s="170" t="s">
        <v>1075</v>
      </c>
      <c r="AE46" s="171"/>
      <c r="AF46" s="169"/>
    </row>
    <row r="47" spans="1:32" ht="27">
      <c r="A47" s="503"/>
      <c r="B47" s="503"/>
      <c r="C47" s="491"/>
      <c r="D47" s="482" t="s">
        <v>1141</v>
      </c>
      <c r="E47" s="165" t="s">
        <v>1142</v>
      </c>
      <c r="F47" s="184" t="s">
        <v>1082</v>
      </c>
      <c r="G47" s="166" t="s">
        <v>1083</v>
      </c>
      <c r="H47" s="170"/>
      <c r="I47" s="171"/>
      <c r="J47" s="170"/>
      <c r="K47" s="171"/>
      <c r="L47" s="170"/>
      <c r="M47" s="171"/>
      <c r="N47" s="170" t="s">
        <v>1143</v>
      </c>
      <c r="O47" s="171"/>
      <c r="P47" s="170" t="s">
        <v>1075</v>
      </c>
      <c r="Q47" s="171"/>
      <c r="R47" s="170"/>
      <c r="S47" s="171"/>
      <c r="T47" s="170"/>
      <c r="U47" s="171"/>
      <c r="V47" s="170"/>
      <c r="W47" s="171"/>
      <c r="X47" s="170"/>
      <c r="Y47" s="171"/>
      <c r="Z47" s="170"/>
      <c r="AA47" s="171"/>
      <c r="AB47" s="170"/>
      <c r="AC47" s="171"/>
      <c r="AD47" s="170"/>
      <c r="AE47" s="171"/>
      <c r="AF47" s="169"/>
    </row>
    <row r="48" spans="1:32" ht="27">
      <c r="A48" s="503"/>
      <c r="B48" s="503"/>
      <c r="C48" s="491"/>
      <c r="D48" s="504"/>
      <c r="E48" s="175" t="s">
        <v>1144</v>
      </c>
      <c r="F48" s="184" t="s">
        <v>1082</v>
      </c>
      <c r="G48" s="166" t="s">
        <v>1083</v>
      </c>
      <c r="H48" s="170"/>
      <c r="I48" s="171"/>
      <c r="J48" s="170"/>
      <c r="K48" s="171"/>
      <c r="L48" s="170"/>
      <c r="M48" s="171"/>
      <c r="N48" s="170"/>
      <c r="O48" s="171"/>
      <c r="P48" s="170"/>
      <c r="Q48" s="171"/>
      <c r="R48" s="170"/>
      <c r="S48" s="171" t="s">
        <v>1075</v>
      </c>
      <c r="T48" s="170"/>
      <c r="U48" s="171"/>
      <c r="V48" s="170"/>
      <c r="W48" s="171"/>
      <c r="X48" s="170"/>
      <c r="Y48" s="171"/>
      <c r="Z48" s="170"/>
      <c r="AA48" s="171"/>
      <c r="AB48" s="170"/>
      <c r="AC48" s="171"/>
      <c r="AD48" s="170"/>
      <c r="AE48" s="171"/>
      <c r="AF48" s="169"/>
    </row>
    <row r="49" spans="1:32" ht="27">
      <c r="A49" s="503"/>
      <c r="B49" s="503"/>
      <c r="C49" s="491"/>
      <c r="D49" s="504"/>
      <c r="E49" s="165" t="s">
        <v>1145</v>
      </c>
      <c r="F49" s="184" t="s">
        <v>1082</v>
      </c>
      <c r="G49" s="166" t="s">
        <v>1083</v>
      </c>
      <c r="H49" s="170"/>
      <c r="I49" s="171"/>
      <c r="J49" s="170"/>
      <c r="K49" s="171"/>
      <c r="L49" s="170"/>
      <c r="M49" s="171"/>
      <c r="N49" s="170"/>
      <c r="O49" s="171"/>
      <c r="P49" s="170"/>
      <c r="Q49" s="171"/>
      <c r="R49" s="170"/>
      <c r="S49" s="171"/>
      <c r="T49" s="170"/>
      <c r="U49" s="171"/>
      <c r="V49" s="170"/>
      <c r="W49" s="171"/>
      <c r="X49" s="170"/>
      <c r="Y49" s="171"/>
      <c r="Z49" s="170" t="s">
        <v>1075</v>
      </c>
      <c r="AA49" s="171"/>
      <c r="AB49" s="170"/>
      <c r="AC49" s="171"/>
      <c r="AD49" s="170"/>
      <c r="AE49" s="171"/>
      <c r="AF49" s="169"/>
    </row>
    <row r="50" spans="1:32" ht="27">
      <c r="A50" s="503"/>
      <c r="B50" s="503"/>
      <c r="C50" s="491"/>
      <c r="D50" s="252" t="s">
        <v>1146</v>
      </c>
      <c r="E50" s="165" t="s">
        <v>1147</v>
      </c>
      <c r="F50" s="184" t="s">
        <v>1082</v>
      </c>
      <c r="G50" s="166" t="s">
        <v>1083</v>
      </c>
      <c r="H50" s="170"/>
      <c r="I50" s="171"/>
      <c r="J50" s="170"/>
      <c r="K50" s="171"/>
      <c r="L50" s="170" t="s">
        <v>1075</v>
      </c>
      <c r="M50" s="171"/>
      <c r="N50" s="170"/>
      <c r="O50" s="171"/>
      <c r="P50" s="170"/>
      <c r="Q50" s="171"/>
      <c r="R50" s="170"/>
      <c r="S50" s="171"/>
      <c r="T50" s="170"/>
      <c r="U50" s="171"/>
      <c r="V50" s="170"/>
      <c r="W50" s="171"/>
      <c r="X50" s="170"/>
      <c r="Y50" s="171"/>
      <c r="Z50" s="170"/>
      <c r="AA50" s="171"/>
      <c r="AB50" s="170"/>
      <c r="AC50" s="171"/>
      <c r="AD50" s="170"/>
      <c r="AE50" s="171"/>
      <c r="AF50" s="169"/>
    </row>
    <row r="51" spans="1:32" ht="27">
      <c r="A51" s="503"/>
      <c r="B51" s="503"/>
      <c r="C51" s="491"/>
      <c r="D51" s="527" t="s">
        <v>1148</v>
      </c>
      <c r="E51" s="173" t="s">
        <v>1149</v>
      </c>
      <c r="F51" s="184" t="s">
        <v>1082</v>
      </c>
      <c r="G51" s="166" t="s">
        <v>1083</v>
      </c>
      <c r="H51" s="170"/>
      <c r="I51" s="171"/>
      <c r="J51" s="170" t="s">
        <v>1075</v>
      </c>
      <c r="K51" s="171"/>
      <c r="L51" s="170" t="s">
        <v>1075</v>
      </c>
      <c r="M51" s="171"/>
      <c r="N51" s="170"/>
      <c r="O51" s="171"/>
      <c r="P51" s="170"/>
      <c r="Q51" s="171"/>
      <c r="R51" s="170"/>
      <c r="S51" s="171"/>
      <c r="T51" s="170"/>
      <c r="U51" s="171"/>
      <c r="V51" s="170"/>
      <c r="W51" s="171"/>
      <c r="X51" s="170"/>
      <c r="Y51" s="171"/>
      <c r="Z51" s="170"/>
      <c r="AA51" s="171"/>
      <c r="AB51" s="170"/>
      <c r="AC51" s="171"/>
      <c r="AD51" s="170"/>
      <c r="AE51" s="171"/>
      <c r="AF51" s="169"/>
    </row>
    <row r="52" spans="1:32" ht="27">
      <c r="A52" s="503"/>
      <c r="B52" s="503"/>
      <c r="C52" s="491"/>
      <c r="D52" s="527"/>
      <c r="E52" s="173" t="s">
        <v>1150</v>
      </c>
      <c r="F52" s="184" t="s">
        <v>1082</v>
      </c>
      <c r="G52" s="166" t="s">
        <v>1096</v>
      </c>
      <c r="H52" s="170"/>
      <c r="I52" s="171"/>
      <c r="J52" s="170"/>
      <c r="K52" s="171"/>
      <c r="L52" s="170" t="s">
        <v>1075</v>
      </c>
      <c r="M52" s="171"/>
      <c r="N52" s="170"/>
      <c r="O52" s="171"/>
      <c r="P52" s="170"/>
      <c r="Q52" s="171"/>
      <c r="R52" s="170" t="s">
        <v>1075</v>
      </c>
      <c r="S52" s="171"/>
      <c r="T52" s="170"/>
      <c r="U52" s="171"/>
      <c r="V52" s="170"/>
      <c r="W52" s="171"/>
      <c r="X52" s="170" t="s">
        <v>1075</v>
      </c>
      <c r="Y52" s="171"/>
      <c r="Z52" s="170"/>
      <c r="AA52" s="171"/>
      <c r="AB52" s="170"/>
      <c r="AC52" s="171"/>
      <c r="AD52" s="170" t="s">
        <v>1075</v>
      </c>
      <c r="AE52" s="171"/>
      <c r="AF52" s="169"/>
    </row>
    <row r="53" spans="1:32" ht="27">
      <c r="A53" s="503"/>
      <c r="B53" s="503"/>
      <c r="C53" s="491"/>
      <c r="D53" s="527"/>
      <c r="E53" s="173" t="s">
        <v>1151</v>
      </c>
      <c r="F53" s="184" t="s">
        <v>1082</v>
      </c>
      <c r="G53" s="166" t="s">
        <v>1091</v>
      </c>
      <c r="H53" s="170" t="s">
        <v>1075</v>
      </c>
      <c r="I53" s="171"/>
      <c r="J53" s="170" t="s">
        <v>1075</v>
      </c>
      <c r="K53" s="171"/>
      <c r="L53" s="170" t="s">
        <v>1075</v>
      </c>
      <c r="M53" s="171"/>
      <c r="N53" s="170" t="s">
        <v>1075</v>
      </c>
      <c r="O53" s="171"/>
      <c r="P53" s="170" t="s">
        <v>1075</v>
      </c>
      <c r="Q53" s="171"/>
      <c r="R53" s="170" t="s">
        <v>1075</v>
      </c>
      <c r="S53" s="171"/>
      <c r="T53" s="170" t="s">
        <v>1075</v>
      </c>
      <c r="U53" s="171"/>
      <c r="V53" s="170" t="s">
        <v>1075</v>
      </c>
      <c r="W53" s="171"/>
      <c r="X53" s="170" t="s">
        <v>1075</v>
      </c>
      <c r="Y53" s="171"/>
      <c r="Z53" s="170" t="s">
        <v>1075</v>
      </c>
      <c r="AA53" s="171"/>
      <c r="AB53" s="170" t="s">
        <v>1075</v>
      </c>
      <c r="AC53" s="171"/>
      <c r="AD53" s="170" t="s">
        <v>1075</v>
      </c>
      <c r="AE53" s="171"/>
      <c r="AF53" s="169"/>
    </row>
    <row r="54" spans="1:32" ht="27">
      <c r="A54" s="503"/>
      <c r="B54" s="503"/>
      <c r="C54" s="491"/>
      <c r="D54" s="527" t="s">
        <v>1152</v>
      </c>
      <c r="E54" s="165" t="s">
        <v>1153</v>
      </c>
      <c r="F54" s="184" t="s">
        <v>1082</v>
      </c>
      <c r="G54" s="166" t="s">
        <v>1091</v>
      </c>
      <c r="H54" s="170" t="s">
        <v>1075</v>
      </c>
      <c r="I54" s="171"/>
      <c r="J54" s="170" t="s">
        <v>1075</v>
      </c>
      <c r="K54" s="171"/>
      <c r="L54" s="170" t="s">
        <v>1075</v>
      </c>
      <c r="M54" s="171"/>
      <c r="N54" s="170" t="s">
        <v>1075</v>
      </c>
      <c r="O54" s="171"/>
      <c r="P54" s="170" t="s">
        <v>1075</v>
      </c>
      <c r="Q54" s="171"/>
      <c r="R54" s="170" t="s">
        <v>1075</v>
      </c>
      <c r="S54" s="171"/>
      <c r="T54" s="170" t="s">
        <v>1075</v>
      </c>
      <c r="U54" s="171"/>
      <c r="V54" s="170" t="s">
        <v>1075</v>
      </c>
      <c r="W54" s="171"/>
      <c r="X54" s="170" t="s">
        <v>1075</v>
      </c>
      <c r="Y54" s="171"/>
      <c r="Z54" s="170" t="s">
        <v>1075</v>
      </c>
      <c r="AA54" s="171"/>
      <c r="AB54" s="170" t="s">
        <v>1075</v>
      </c>
      <c r="AC54" s="171"/>
      <c r="AD54" s="170" t="s">
        <v>1075</v>
      </c>
      <c r="AE54" s="171"/>
      <c r="AF54" s="169"/>
    </row>
    <row r="55" spans="1:32" ht="27">
      <c r="A55" s="503"/>
      <c r="B55" s="503"/>
      <c r="C55" s="491"/>
      <c r="D55" s="527"/>
      <c r="E55" s="165" t="s">
        <v>1154</v>
      </c>
      <c r="F55" s="184" t="s">
        <v>1082</v>
      </c>
      <c r="G55" s="166" t="s">
        <v>1096</v>
      </c>
      <c r="H55" s="170"/>
      <c r="I55" s="171"/>
      <c r="J55" s="170"/>
      <c r="K55" s="171"/>
      <c r="L55" s="170" t="s">
        <v>1075</v>
      </c>
      <c r="M55" s="171"/>
      <c r="N55" s="170"/>
      <c r="O55" s="171"/>
      <c r="P55" s="170"/>
      <c r="Q55" s="171"/>
      <c r="R55" s="170" t="s">
        <v>1075</v>
      </c>
      <c r="S55" s="171"/>
      <c r="T55" s="170"/>
      <c r="U55" s="171"/>
      <c r="V55" s="170"/>
      <c r="W55" s="171"/>
      <c r="X55" s="170" t="s">
        <v>1075</v>
      </c>
      <c r="Y55" s="171"/>
      <c r="Z55" s="170"/>
      <c r="AA55" s="171"/>
      <c r="AB55" s="170"/>
      <c r="AC55" s="171"/>
      <c r="AD55" s="170" t="s">
        <v>1075</v>
      </c>
      <c r="AE55" s="171"/>
      <c r="AF55" s="169"/>
    </row>
    <row r="56" spans="1:32" ht="27">
      <c r="A56" s="503"/>
      <c r="B56" s="503"/>
      <c r="C56" s="491"/>
      <c r="D56" s="527"/>
      <c r="E56" s="165" t="s">
        <v>1155</v>
      </c>
      <c r="F56" s="184" t="s">
        <v>1082</v>
      </c>
      <c r="G56" s="166" t="s">
        <v>1096</v>
      </c>
      <c r="H56" s="170"/>
      <c r="I56" s="171"/>
      <c r="J56" s="170"/>
      <c r="K56" s="171"/>
      <c r="L56" s="170" t="s">
        <v>1075</v>
      </c>
      <c r="M56" s="171"/>
      <c r="N56" s="170"/>
      <c r="O56" s="171"/>
      <c r="P56" s="170"/>
      <c r="Q56" s="171"/>
      <c r="R56" s="170" t="s">
        <v>1075</v>
      </c>
      <c r="S56" s="171"/>
      <c r="T56" s="170"/>
      <c r="U56" s="171"/>
      <c r="V56" s="170"/>
      <c r="W56" s="171"/>
      <c r="X56" s="170" t="s">
        <v>1075</v>
      </c>
      <c r="Y56" s="171"/>
      <c r="Z56" s="170"/>
      <c r="AA56" s="171"/>
      <c r="AB56" s="170"/>
      <c r="AC56" s="171"/>
      <c r="AD56" s="170" t="s">
        <v>1075</v>
      </c>
      <c r="AE56" s="171"/>
      <c r="AF56" s="169"/>
    </row>
    <row r="57" spans="1:32" ht="27">
      <c r="A57" s="503"/>
      <c r="B57" s="503"/>
      <c r="C57" s="491"/>
      <c r="D57" s="527" t="s">
        <v>1156</v>
      </c>
      <c r="E57" s="165" t="s">
        <v>1157</v>
      </c>
      <c r="F57" s="184" t="s">
        <v>1082</v>
      </c>
      <c r="G57" s="166" t="s">
        <v>1096</v>
      </c>
      <c r="H57" s="170"/>
      <c r="I57" s="171"/>
      <c r="J57" s="170"/>
      <c r="K57" s="171"/>
      <c r="L57" s="170" t="s">
        <v>1075</v>
      </c>
      <c r="M57" s="171"/>
      <c r="N57" s="170"/>
      <c r="O57" s="171"/>
      <c r="P57" s="170"/>
      <c r="Q57" s="171"/>
      <c r="R57" s="170" t="s">
        <v>1075</v>
      </c>
      <c r="S57" s="171"/>
      <c r="T57" s="170"/>
      <c r="U57" s="171"/>
      <c r="V57" s="170"/>
      <c r="W57" s="171"/>
      <c r="X57" s="170" t="s">
        <v>1075</v>
      </c>
      <c r="Y57" s="171"/>
      <c r="Z57" s="170"/>
      <c r="AA57" s="171"/>
      <c r="AB57" s="170"/>
      <c r="AC57" s="171"/>
      <c r="AD57" s="170" t="s">
        <v>1075</v>
      </c>
      <c r="AE57" s="171"/>
      <c r="AF57" s="169"/>
    </row>
    <row r="58" spans="1:32" ht="27">
      <c r="A58" s="503"/>
      <c r="B58" s="503"/>
      <c r="C58" s="491"/>
      <c r="D58" s="527"/>
      <c r="E58" s="165" t="s">
        <v>1158</v>
      </c>
      <c r="F58" s="184" t="s">
        <v>1082</v>
      </c>
      <c r="G58" s="166" t="s">
        <v>1096</v>
      </c>
      <c r="H58" s="170"/>
      <c r="I58" s="171"/>
      <c r="J58" s="170"/>
      <c r="K58" s="171"/>
      <c r="L58" s="170" t="s">
        <v>1075</v>
      </c>
      <c r="M58" s="171"/>
      <c r="N58" s="170"/>
      <c r="O58" s="171"/>
      <c r="P58" s="170"/>
      <c r="Q58" s="171"/>
      <c r="R58" s="170" t="s">
        <v>1075</v>
      </c>
      <c r="S58" s="171"/>
      <c r="T58" s="170"/>
      <c r="U58" s="171"/>
      <c r="V58" s="170"/>
      <c r="W58" s="171"/>
      <c r="X58" s="170" t="s">
        <v>1075</v>
      </c>
      <c r="Y58" s="171"/>
      <c r="Z58" s="170"/>
      <c r="AA58" s="171"/>
      <c r="AB58" s="170"/>
      <c r="AC58" s="171"/>
      <c r="AD58" s="170" t="s">
        <v>1075</v>
      </c>
      <c r="AE58" s="171"/>
      <c r="AF58" s="169"/>
    </row>
    <row r="59" spans="1:32" ht="27">
      <c r="A59" s="479" t="s">
        <v>1159</v>
      </c>
      <c r="B59" s="479" t="s">
        <v>1160</v>
      </c>
      <c r="C59" s="481" t="s">
        <v>1161</v>
      </c>
      <c r="D59" s="527" t="s">
        <v>1162</v>
      </c>
      <c r="E59" s="165" t="s">
        <v>1163</v>
      </c>
      <c r="F59" s="184" t="s">
        <v>1082</v>
      </c>
      <c r="G59" s="166" t="s">
        <v>1083</v>
      </c>
      <c r="H59" s="170"/>
      <c r="I59" s="171"/>
      <c r="J59" s="170"/>
      <c r="K59" s="171"/>
      <c r="L59" s="170"/>
      <c r="M59" s="171"/>
      <c r="N59" s="170"/>
      <c r="O59" s="171"/>
      <c r="P59" s="170"/>
      <c r="Q59" s="171"/>
      <c r="R59" s="170" t="s">
        <v>1075</v>
      </c>
      <c r="S59" s="171"/>
      <c r="T59" s="170"/>
      <c r="U59" s="171"/>
      <c r="V59" s="170"/>
      <c r="W59" s="171"/>
      <c r="X59" s="170"/>
      <c r="Y59" s="171"/>
      <c r="Z59" s="170"/>
      <c r="AA59" s="171"/>
      <c r="AB59" s="170"/>
      <c r="AC59" s="171"/>
      <c r="AD59" s="170"/>
      <c r="AE59" s="171"/>
      <c r="AF59" s="169"/>
    </row>
    <row r="60" spans="1:32" ht="27">
      <c r="A60" s="503"/>
      <c r="B60" s="503"/>
      <c r="C60" s="481"/>
      <c r="D60" s="527"/>
      <c r="E60" s="165" t="s">
        <v>1164</v>
      </c>
      <c r="F60" s="184" t="s">
        <v>1082</v>
      </c>
      <c r="G60" s="166" t="s">
        <v>1083</v>
      </c>
      <c r="H60" s="170"/>
      <c r="I60" s="171"/>
      <c r="J60" s="170"/>
      <c r="K60" s="171"/>
      <c r="L60" s="170"/>
      <c r="M60" s="171"/>
      <c r="N60" s="170"/>
      <c r="O60" s="171"/>
      <c r="P60" s="170"/>
      <c r="Q60" s="171"/>
      <c r="R60" s="170"/>
      <c r="S60" s="171"/>
      <c r="T60" s="170" t="s">
        <v>1075</v>
      </c>
      <c r="U60" s="171"/>
      <c r="V60" s="170" t="s">
        <v>1075</v>
      </c>
      <c r="W60" s="171"/>
      <c r="X60" s="170"/>
      <c r="Y60" s="171"/>
      <c r="Z60" s="170"/>
      <c r="AA60" s="171"/>
      <c r="AB60" s="170"/>
      <c r="AC60" s="171"/>
      <c r="AD60" s="170"/>
      <c r="AE60" s="171"/>
      <c r="AF60" s="169"/>
    </row>
    <row r="61" spans="1:32" ht="27">
      <c r="A61" s="503"/>
      <c r="B61" s="503"/>
      <c r="C61" s="481"/>
      <c r="D61" s="252" t="s">
        <v>1165</v>
      </c>
      <c r="E61" s="172" t="s">
        <v>1166</v>
      </c>
      <c r="F61" s="184" t="s">
        <v>1082</v>
      </c>
      <c r="G61" s="166" t="s">
        <v>1096</v>
      </c>
      <c r="H61" s="170"/>
      <c r="I61" s="171"/>
      <c r="J61" s="170"/>
      <c r="K61" s="171"/>
      <c r="L61" s="170"/>
      <c r="M61" s="171"/>
      <c r="N61" s="170"/>
      <c r="O61" s="171"/>
      <c r="P61" s="170"/>
      <c r="Q61" s="171"/>
      <c r="R61" s="170"/>
      <c r="S61" s="171"/>
      <c r="T61" s="170"/>
      <c r="U61" s="171"/>
      <c r="V61" s="170"/>
      <c r="W61" s="171"/>
      <c r="X61" s="170"/>
      <c r="Y61" s="171"/>
      <c r="Z61" s="170"/>
      <c r="AA61" s="171"/>
      <c r="AB61" s="170"/>
      <c r="AC61" s="171"/>
      <c r="AD61" s="170"/>
      <c r="AE61" s="171"/>
      <c r="AF61" s="169"/>
    </row>
    <row r="62" spans="1:32" ht="40.5">
      <c r="A62" s="503"/>
      <c r="B62" s="503"/>
      <c r="C62" s="481"/>
      <c r="D62" s="252" t="s">
        <v>1167</v>
      </c>
      <c r="E62" s="165" t="s">
        <v>1168</v>
      </c>
      <c r="F62" s="184" t="s">
        <v>1082</v>
      </c>
      <c r="G62" s="166" t="s">
        <v>1086</v>
      </c>
      <c r="H62" s="170"/>
      <c r="I62" s="171"/>
      <c r="J62" s="170"/>
      <c r="K62" s="171"/>
      <c r="L62" s="170"/>
      <c r="M62" s="171"/>
      <c r="N62" s="170"/>
      <c r="O62" s="171"/>
      <c r="P62" s="170" t="s">
        <v>1075</v>
      </c>
      <c r="Q62" s="171"/>
      <c r="R62" s="170"/>
      <c r="S62" s="171"/>
      <c r="T62" s="170"/>
      <c r="U62" s="171"/>
      <c r="V62" s="170"/>
      <c r="W62" s="171"/>
      <c r="X62" s="170"/>
      <c r="Y62" s="171"/>
      <c r="Z62" s="170"/>
      <c r="AA62" s="171"/>
      <c r="AB62" s="170" t="s">
        <v>1075</v>
      </c>
      <c r="AC62" s="171"/>
      <c r="AD62" s="170"/>
      <c r="AE62" s="171"/>
      <c r="AF62" s="169"/>
    </row>
    <row r="63" spans="1:32" ht="27">
      <c r="A63" s="503"/>
      <c r="B63" s="503"/>
      <c r="C63" s="481"/>
      <c r="D63" s="252" t="s">
        <v>1169</v>
      </c>
      <c r="E63" s="172" t="s">
        <v>1170</v>
      </c>
      <c r="F63" s="184" t="s">
        <v>1082</v>
      </c>
      <c r="G63" s="166" t="s">
        <v>1083</v>
      </c>
      <c r="H63" s="170"/>
      <c r="I63" s="171"/>
      <c r="J63" s="170"/>
      <c r="K63" s="171"/>
      <c r="L63" s="170"/>
      <c r="M63" s="171"/>
      <c r="N63" s="170"/>
      <c r="O63" s="171"/>
      <c r="P63" s="170"/>
      <c r="Q63" s="171"/>
      <c r="R63" s="170"/>
      <c r="S63" s="171"/>
      <c r="T63" s="170"/>
      <c r="U63" s="171"/>
      <c r="V63" s="170" t="s">
        <v>1075</v>
      </c>
      <c r="W63" s="171"/>
      <c r="X63" s="170"/>
      <c r="Y63" s="171"/>
      <c r="Z63" s="170"/>
      <c r="AA63" s="171"/>
      <c r="AB63" s="170"/>
      <c r="AC63" s="171"/>
      <c r="AD63" s="170"/>
      <c r="AE63" s="171"/>
      <c r="AF63" s="169"/>
    </row>
    <row r="64" spans="1:32" ht="27">
      <c r="A64" s="503"/>
      <c r="B64" s="503"/>
      <c r="C64" s="481"/>
      <c r="D64" s="252" t="s">
        <v>1171</v>
      </c>
      <c r="E64" s="172" t="s">
        <v>1170</v>
      </c>
      <c r="F64" s="184" t="s">
        <v>1082</v>
      </c>
      <c r="G64" s="166" t="s">
        <v>1083</v>
      </c>
      <c r="H64" s="170"/>
      <c r="I64" s="171"/>
      <c r="J64" s="170"/>
      <c r="K64" s="171"/>
      <c r="L64" s="170"/>
      <c r="M64" s="171"/>
      <c r="N64" s="170"/>
      <c r="O64" s="171"/>
      <c r="P64" s="170"/>
      <c r="Q64" s="171"/>
      <c r="R64" s="170"/>
      <c r="S64" s="171"/>
      <c r="T64" s="170"/>
      <c r="U64" s="171"/>
      <c r="V64" s="170"/>
      <c r="W64" s="171"/>
      <c r="X64" s="170" t="s">
        <v>1075</v>
      </c>
      <c r="Y64" s="171"/>
      <c r="Z64" s="170"/>
      <c r="AA64" s="171"/>
      <c r="AB64" s="170"/>
      <c r="AC64" s="171"/>
      <c r="AD64" s="170"/>
      <c r="AE64" s="171"/>
      <c r="AF64" s="169"/>
    </row>
    <row r="65" spans="1:32" ht="27">
      <c r="A65" s="503"/>
      <c r="B65" s="503"/>
      <c r="C65" s="481"/>
      <c r="D65" s="252" t="s">
        <v>1172</v>
      </c>
      <c r="E65" s="165" t="s">
        <v>1173</v>
      </c>
      <c r="F65" s="184" t="s">
        <v>1082</v>
      </c>
      <c r="G65" s="166" t="s">
        <v>1083</v>
      </c>
      <c r="H65" s="170"/>
      <c r="I65" s="171"/>
      <c r="J65" s="170"/>
      <c r="K65" s="171"/>
      <c r="L65" s="170"/>
      <c r="M65" s="171"/>
      <c r="N65" s="170" t="s">
        <v>1075</v>
      </c>
      <c r="O65" s="171"/>
      <c r="P65" s="170"/>
      <c r="Q65" s="171"/>
      <c r="R65" s="170"/>
      <c r="S65" s="171"/>
      <c r="T65" s="170"/>
      <c r="U65" s="171"/>
      <c r="V65" s="170"/>
      <c r="W65" s="171"/>
      <c r="X65" s="170"/>
      <c r="Y65" s="171"/>
      <c r="Z65" s="170"/>
      <c r="AA65" s="171"/>
      <c r="AB65" s="170"/>
      <c r="AC65" s="171"/>
      <c r="AD65" s="170"/>
      <c r="AE65" s="171"/>
      <c r="AF65" s="169"/>
    </row>
    <row r="66" spans="1:32" ht="27">
      <c r="A66" s="479" t="s">
        <v>1174</v>
      </c>
      <c r="B66" s="479" t="s">
        <v>1175</v>
      </c>
      <c r="C66" s="481" t="s">
        <v>1176</v>
      </c>
      <c r="D66" s="482" t="s">
        <v>1177</v>
      </c>
      <c r="E66" s="165" t="s">
        <v>1178</v>
      </c>
      <c r="F66" s="184" t="s">
        <v>1082</v>
      </c>
      <c r="G66" s="166" t="s">
        <v>1083</v>
      </c>
      <c r="H66" s="170"/>
      <c r="I66" s="171"/>
      <c r="J66" s="170"/>
      <c r="K66" s="171"/>
      <c r="L66" s="170"/>
      <c r="M66" s="171"/>
      <c r="N66" s="170"/>
      <c r="O66" s="171"/>
      <c r="P66" s="170"/>
      <c r="Q66" s="171"/>
      <c r="R66" s="170"/>
      <c r="S66" s="171"/>
      <c r="T66" s="170"/>
      <c r="U66" s="171"/>
      <c r="V66" s="170" t="s">
        <v>1075</v>
      </c>
      <c r="W66" s="171"/>
      <c r="X66" s="170" t="s">
        <v>1075</v>
      </c>
      <c r="Y66" s="171"/>
      <c r="Z66" s="170" t="s">
        <v>1075</v>
      </c>
      <c r="AA66" s="171"/>
      <c r="AB66" s="170"/>
      <c r="AC66" s="171"/>
      <c r="AD66" s="170"/>
      <c r="AE66" s="171"/>
      <c r="AF66" s="169"/>
    </row>
    <row r="67" spans="1:32" ht="27">
      <c r="A67" s="480"/>
      <c r="B67" s="480"/>
      <c r="C67" s="481"/>
      <c r="D67" s="483"/>
      <c r="E67" s="165" t="s">
        <v>1179</v>
      </c>
      <c r="F67" s="184" t="s">
        <v>1082</v>
      </c>
      <c r="G67" s="166" t="s">
        <v>1083</v>
      </c>
      <c r="H67" s="170"/>
      <c r="I67" s="171"/>
      <c r="J67" s="170"/>
      <c r="K67" s="171"/>
      <c r="L67" s="170"/>
      <c r="M67" s="171"/>
      <c r="N67" s="170"/>
      <c r="O67" s="171"/>
      <c r="P67" s="170"/>
      <c r="Q67" s="171"/>
      <c r="R67" s="170"/>
      <c r="S67" s="171"/>
      <c r="T67" s="170"/>
      <c r="U67" s="171"/>
      <c r="V67" s="170"/>
      <c r="W67" s="171"/>
      <c r="X67" s="170"/>
      <c r="Y67" s="171"/>
      <c r="Z67" s="170" t="s">
        <v>1075</v>
      </c>
      <c r="AA67" s="171"/>
      <c r="AB67" s="170"/>
      <c r="AC67" s="171"/>
      <c r="AD67" s="170"/>
      <c r="AE67" s="171"/>
      <c r="AF67" s="169"/>
    </row>
    <row r="68" spans="1:32" ht="27">
      <c r="A68" s="484" t="s">
        <v>1180</v>
      </c>
      <c r="B68" s="487" t="s">
        <v>1181</v>
      </c>
      <c r="C68" s="490" t="s">
        <v>1182</v>
      </c>
      <c r="D68" s="482" t="s">
        <v>1183</v>
      </c>
      <c r="E68" s="165" t="s">
        <v>1184</v>
      </c>
      <c r="F68" s="184" t="s">
        <v>1082</v>
      </c>
      <c r="G68" s="166" t="s">
        <v>1091</v>
      </c>
      <c r="H68" s="170" t="s">
        <v>1075</v>
      </c>
      <c r="I68" s="171"/>
      <c r="J68" s="170" t="s">
        <v>1075</v>
      </c>
      <c r="K68" s="171"/>
      <c r="L68" s="170" t="s">
        <v>1075</v>
      </c>
      <c r="M68" s="171"/>
      <c r="N68" s="170" t="s">
        <v>1075</v>
      </c>
      <c r="O68" s="171"/>
      <c r="P68" s="170" t="s">
        <v>1075</v>
      </c>
      <c r="Q68" s="171"/>
      <c r="R68" s="170" t="s">
        <v>1075</v>
      </c>
      <c r="S68" s="171"/>
      <c r="T68" s="170" t="s">
        <v>1075</v>
      </c>
      <c r="U68" s="171"/>
      <c r="V68" s="170" t="s">
        <v>1075</v>
      </c>
      <c r="W68" s="171"/>
      <c r="X68" s="170" t="s">
        <v>1075</v>
      </c>
      <c r="Y68" s="171"/>
      <c r="Z68" s="170" t="s">
        <v>1075</v>
      </c>
      <c r="AA68" s="171"/>
      <c r="AB68" s="170" t="s">
        <v>1075</v>
      </c>
      <c r="AC68" s="171"/>
      <c r="AD68" s="170" t="s">
        <v>1075</v>
      </c>
      <c r="AE68" s="171"/>
      <c r="AF68" s="169"/>
    </row>
    <row r="69" spans="1:32" ht="27">
      <c r="A69" s="485"/>
      <c r="B69" s="488"/>
      <c r="C69" s="491"/>
      <c r="D69" s="483"/>
      <c r="E69" s="165" t="s">
        <v>1185</v>
      </c>
      <c r="F69" s="184" t="s">
        <v>1082</v>
      </c>
      <c r="G69" s="166" t="s">
        <v>1096</v>
      </c>
      <c r="H69" s="176"/>
      <c r="I69" s="177"/>
      <c r="J69" s="176"/>
      <c r="K69" s="177"/>
      <c r="L69" s="176" t="s">
        <v>1075</v>
      </c>
      <c r="M69" s="177"/>
      <c r="N69" s="176"/>
      <c r="O69" s="177"/>
      <c r="P69" s="176"/>
      <c r="Q69" s="177"/>
      <c r="R69" s="176" t="s">
        <v>1075</v>
      </c>
      <c r="S69" s="177"/>
      <c r="T69" s="176"/>
      <c r="U69" s="177"/>
      <c r="V69" s="176"/>
      <c r="W69" s="177"/>
      <c r="X69" s="176" t="s">
        <v>1075</v>
      </c>
      <c r="Y69" s="177"/>
      <c r="Z69" s="176"/>
      <c r="AA69" s="177"/>
      <c r="AB69" s="176"/>
      <c r="AC69" s="177"/>
      <c r="AD69" s="176" t="s">
        <v>1075</v>
      </c>
      <c r="AE69" s="177"/>
      <c r="AF69" s="169"/>
    </row>
    <row r="70" spans="1:32" ht="27">
      <c r="A70" s="485"/>
      <c r="B70" s="488"/>
      <c r="C70" s="491"/>
      <c r="D70" s="252" t="s">
        <v>1186</v>
      </c>
      <c r="E70" s="165" t="s">
        <v>1187</v>
      </c>
      <c r="F70" s="184" t="s">
        <v>1082</v>
      </c>
      <c r="G70" s="166" t="s">
        <v>1083</v>
      </c>
      <c r="H70" s="170"/>
      <c r="I70" s="171"/>
      <c r="J70" s="170" t="s">
        <v>1075</v>
      </c>
      <c r="K70" s="171"/>
      <c r="L70" s="170"/>
      <c r="M70" s="171"/>
      <c r="N70" s="170"/>
      <c r="O70" s="171"/>
      <c r="P70" s="170"/>
      <c r="Q70" s="171"/>
      <c r="R70" s="170"/>
      <c r="S70" s="171"/>
      <c r="T70" s="170"/>
      <c r="U70" s="171"/>
      <c r="V70" s="170"/>
      <c r="W70" s="171"/>
      <c r="X70" s="170"/>
      <c r="Y70" s="171"/>
      <c r="Z70" s="170"/>
      <c r="AA70" s="171"/>
      <c r="AB70" s="170"/>
      <c r="AC70" s="171"/>
      <c r="AD70" s="170"/>
      <c r="AE70" s="171"/>
      <c r="AF70" s="169"/>
    </row>
    <row r="71" spans="1:32" ht="27">
      <c r="A71" s="486"/>
      <c r="B71" s="489"/>
      <c r="C71" s="492"/>
      <c r="D71" s="252" t="s">
        <v>1188</v>
      </c>
      <c r="E71" s="165" t="s">
        <v>1189</v>
      </c>
      <c r="F71" s="184" t="s">
        <v>1082</v>
      </c>
      <c r="G71" s="166" t="s">
        <v>1083</v>
      </c>
      <c r="H71" s="170"/>
      <c r="I71" s="171"/>
      <c r="J71" s="170"/>
      <c r="K71" s="171"/>
      <c r="L71" s="170"/>
      <c r="M71" s="171"/>
      <c r="N71" s="170"/>
      <c r="O71" s="171"/>
      <c r="P71" s="170"/>
      <c r="Q71" s="171"/>
      <c r="R71" s="170"/>
      <c r="S71" s="171"/>
      <c r="T71" s="170"/>
      <c r="U71" s="171"/>
      <c r="V71" s="170"/>
      <c r="W71" s="171"/>
      <c r="X71" s="170"/>
      <c r="Y71" s="171"/>
      <c r="Z71" s="170"/>
      <c r="AA71" s="171"/>
      <c r="AB71" s="170" t="s">
        <v>1075</v>
      </c>
      <c r="AC71" s="171"/>
      <c r="AD71" s="170"/>
      <c r="AE71" s="171"/>
      <c r="AF71" s="169"/>
    </row>
    <row r="72" spans="1:32" ht="90.6" thickBot="1">
      <c r="A72" s="178" t="s">
        <v>1180</v>
      </c>
      <c r="B72" s="179" t="s">
        <v>1190</v>
      </c>
      <c r="C72" s="180" t="s">
        <v>1191</v>
      </c>
      <c r="D72" s="252" t="s">
        <v>1192</v>
      </c>
      <c r="E72" s="165" t="s">
        <v>1193</v>
      </c>
      <c r="F72" s="184" t="s">
        <v>1082</v>
      </c>
      <c r="G72" s="166" t="s">
        <v>1096</v>
      </c>
      <c r="H72" s="181"/>
      <c r="I72" s="182"/>
      <c r="J72" s="181"/>
      <c r="K72" s="182"/>
      <c r="L72" s="181" t="s">
        <v>1075</v>
      </c>
      <c r="M72" s="182"/>
      <c r="N72" s="181"/>
      <c r="O72" s="182"/>
      <c r="P72" s="181"/>
      <c r="Q72" s="182"/>
      <c r="R72" s="181" t="s">
        <v>1075</v>
      </c>
      <c r="S72" s="182"/>
      <c r="T72" s="181"/>
      <c r="U72" s="182"/>
      <c r="V72" s="181"/>
      <c r="W72" s="182"/>
      <c r="X72" s="181" t="s">
        <v>1075</v>
      </c>
      <c r="Y72" s="182"/>
      <c r="Z72" s="181"/>
      <c r="AA72" s="182"/>
      <c r="AB72" s="181"/>
      <c r="AC72" s="182"/>
      <c r="AD72" s="181" t="s">
        <v>1075</v>
      </c>
      <c r="AE72" s="182"/>
      <c r="AF72" s="169"/>
    </row>
    <row r="73" spans="1:32" ht="17.45">
      <c r="A73" s="493" t="s">
        <v>1143</v>
      </c>
      <c r="B73" s="493"/>
      <c r="C73" s="493"/>
      <c r="D73" s="493"/>
      <c r="E73" s="493"/>
      <c r="F73" s="493"/>
      <c r="G73" s="493"/>
      <c r="H73" s="494"/>
      <c r="I73" s="494"/>
      <c r="J73" s="493"/>
      <c r="K73" s="493"/>
      <c r="L73" s="493"/>
      <c r="M73" s="493"/>
      <c r="N73" s="493"/>
      <c r="O73" s="493"/>
      <c r="P73" s="493"/>
      <c r="Q73" s="493"/>
      <c r="R73" s="493"/>
      <c r="S73" s="493"/>
      <c r="T73" s="493"/>
      <c r="U73" s="493"/>
      <c r="V73" s="493"/>
      <c r="W73" s="493"/>
      <c r="X73" s="493"/>
      <c r="Y73" s="493"/>
      <c r="Z73" s="493"/>
      <c r="AA73" s="493"/>
      <c r="AB73" s="493"/>
      <c r="AC73" s="493"/>
      <c r="AD73" s="493"/>
      <c r="AE73" s="493"/>
      <c r="AF73" s="493"/>
    </row>
    <row r="74" spans="1:32">
      <c r="A74" s="495" t="s">
        <v>1194</v>
      </c>
      <c r="B74" s="496"/>
      <c r="C74" s="497"/>
      <c r="D74" s="497"/>
      <c r="E74" s="505" t="s">
        <v>1195</v>
      </c>
      <c r="F74" s="506"/>
      <c r="G74" s="507"/>
      <c r="H74" s="499">
        <f>COUNTIF(H15:H72,"P")</f>
        <v>6</v>
      </c>
      <c r="I74" s="499"/>
      <c r="J74" s="499">
        <f>COUNTIF(J15:J72,"P")</f>
        <v>10</v>
      </c>
      <c r="K74" s="499"/>
      <c r="L74" s="499">
        <f>COUNTIF(L15:L72,"P")</f>
        <v>21</v>
      </c>
      <c r="M74" s="499"/>
      <c r="N74" s="499">
        <f>COUNTIF(N15:N72,"P")</f>
        <v>10</v>
      </c>
      <c r="O74" s="499"/>
      <c r="P74" s="499">
        <f>COUNTIF(P15:P72,"P")</f>
        <v>12</v>
      </c>
      <c r="Q74" s="499"/>
      <c r="R74" s="499">
        <f>COUNTIF(R15:R72,"P")</f>
        <v>22</v>
      </c>
      <c r="S74" s="499"/>
      <c r="T74" s="499">
        <f>COUNTIF(T15:T72,"P")</f>
        <v>12</v>
      </c>
      <c r="U74" s="499"/>
      <c r="V74" s="499">
        <f>COUNTIF(V15:V72,"P")</f>
        <v>11</v>
      </c>
      <c r="W74" s="499"/>
      <c r="X74" s="499">
        <f>COUNTIF(X15:X72,"P")</f>
        <v>22</v>
      </c>
      <c r="Y74" s="499"/>
      <c r="Z74" s="499">
        <f>COUNTIF(Z15:Z72,"P")</f>
        <v>12</v>
      </c>
      <c r="AA74" s="499"/>
      <c r="AB74" s="499">
        <f>COUNTIF(AB15:AB72,"P")</f>
        <v>12</v>
      </c>
      <c r="AC74" s="499"/>
      <c r="AD74" s="499">
        <f>COUNTIF(AD15:AD72,"P")</f>
        <v>21</v>
      </c>
      <c r="AE74" s="499"/>
      <c r="AF74" s="498"/>
    </row>
    <row r="75" spans="1:32">
      <c r="A75" s="495"/>
      <c r="B75" s="496"/>
      <c r="C75" s="497"/>
      <c r="D75" s="497"/>
      <c r="E75" s="505" t="s">
        <v>1196</v>
      </c>
      <c r="F75" s="506"/>
      <c r="G75" s="507"/>
      <c r="H75" s="499">
        <f>(COUNTIF(I15:I72,"E")+COUNTIF(H15:H72,"R"))-COUNTIF(I35:I72,"C")</f>
        <v>0</v>
      </c>
      <c r="I75" s="499"/>
      <c r="J75" s="499">
        <f>(COUNTIF(K15:K72,"E")+COUNTIF(J15:J72,"R"))-COUNTIF(K35:K72,"C")</f>
        <v>0</v>
      </c>
      <c r="K75" s="499"/>
      <c r="L75" s="499">
        <f>(COUNTIF(M15:M72,"E")+COUNTIF(L15:L72,"R"))-COUNTIF(M35:M72,"C")</f>
        <v>0</v>
      </c>
      <c r="M75" s="499"/>
      <c r="N75" s="499">
        <f>(COUNTIF(O15:O72,"E")+COUNTIF(N15:N72,"R"))-COUNTIF(O35:O72,"C")</f>
        <v>0</v>
      </c>
      <c r="O75" s="499"/>
      <c r="P75" s="499">
        <f>(COUNTIF(Q15:Q72,"E")+COUNTIF(P15:P72,"R"))-COUNTIF(Q35:Q72,"C")</f>
        <v>0</v>
      </c>
      <c r="Q75" s="499"/>
      <c r="R75" s="499">
        <f>(COUNTIF(S15:S72,"E")+COUNTIF(R15:R72,"R"))-COUNTIF(S35:S72,"C")</f>
        <v>0</v>
      </c>
      <c r="S75" s="499"/>
      <c r="T75" s="499">
        <f>(COUNTIF(U15:U72,"E")+COUNTIF(T15:T72,"R"))-COUNTIF(U35:U72,"C")</f>
        <v>0</v>
      </c>
      <c r="U75" s="499"/>
      <c r="V75" s="499">
        <f>(COUNTIF(W15:W72,"E")+COUNTIF(V15:V72,"R"))-COUNTIF(W35:W72,"C")</f>
        <v>0</v>
      </c>
      <c r="W75" s="499"/>
      <c r="X75" s="499">
        <f>(COUNTIF(Y15:Y72,"E")+COUNTIF(X15:X72,"R"))-COUNTIF(Y35:Y72,"C")</f>
        <v>0</v>
      </c>
      <c r="Y75" s="499"/>
      <c r="Z75" s="499">
        <f>(COUNTIF(AA15:AA72,"E")+COUNTIF(Z15:Z72,"R"))-COUNTIF(AA35:AA72,"C")</f>
        <v>0</v>
      </c>
      <c r="AA75" s="499"/>
      <c r="AB75" s="499">
        <f>(COUNTIF(AC15:AC72,"E")+COUNTIF(AB15:AB72,"R"))-COUNTIF(AC35:AC72,"C")</f>
        <v>0</v>
      </c>
      <c r="AC75" s="499"/>
      <c r="AD75" s="499">
        <f>(COUNTIF(AE15:AE72,"E")+COUNTIF(AD15:AD72,"R"))-COUNTIF(AE35:AE72,"C")</f>
        <v>0</v>
      </c>
      <c r="AE75" s="499"/>
      <c r="AF75" s="498"/>
    </row>
    <row r="76" spans="1:32">
      <c r="A76" s="495"/>
      <c r="B76" s="496"/>
      <c r="C76" s="497"/>
      <c r="D76" s="497"/>
      <c r="E76" s="500" t="s">
        <v>1197</v>
      </c>
      <c r="F76" s="501"/>
      <c r="G76" s="496"/>
      <c r="H76" s="502">
        <f>+SUM(H75:M75)/SUM(H74:M74)</f>
        <v>0</v>
      </c>
      <c r="I76" s="502"/>
      <c r="J76" s="502"/>
      <c r="K76" s="502"/>
      <c r="L76" s="502"/>
      <c r="M76" s="502"/>
      <c r="N76" s="502">
        <f>+SUM(N75:S75)/SUM(N74:S74)</f>
        <v>0</v>
      </c>
      <c r="O76" s="502"/>
      <c r="P76" s="502"/>
      <c r="Q76" s="502"/>
      <c r="R76" s="502"/>
      <c r="S76" s="502"/>
      <c r="T76" s="502">
        <f>+SUM(T75:Y75)/SUM(T74:Y74)</f>
        <v>0</v>
      </c>
      <c r="U76" s="502"/>
      <c r="V76" s="502"/>
      <c r="W76" s="502"/>
      <c r="X76" s="502"/>
      <c r="Y76" s="502"/>
      <c r="Z76" s="502">
        <f>+SUM(Z75:AE75)/SUM(Z74:AE74)</f>
        <v>0</v>
      </c>
      <c r="AA76" s="502"/>
      <c r="AB76" s="502"/>
      <c r="AC76" s="502"/>
      <c r="AD76" s="502"/>
      <c r="AE76" s="502"/>
      <c r="AF76" s="498"/>
    </row>
    <row r="77" spans="1:32" ht="17.45">
      <c r="A77" s="522" t="s">
        <v>1198</v>
      </c>
      <c r="B77" s="523"/>
      <c r="C77" s="494"/>
      <c r="D77" s="494"/>
      <c r="E77" s="494"/>
      <c r="F77" s="494"/>
      <c r="G77" s="494"/>
      <c r="H77" s="494"/>
      <c r="I77" s="494"/>
      <c r="J77" s="494"/>
      <c r="K77" s="494"/>
      <c r="L77" s="494"/>
      <c r="M77" s="494"/>
      <c r="N77" s="494"/>
      <c r="O77" s="494"/>
      <c r="P77" s="494"/>
      <c r="Q77" s="494"/>
      <c r="R77" s="494"/>
      <c r="S77" s="494"/>
      <c r="T77" s="494"/>
      <c r="U77" s="494"/>
      <c r="V77" s="494"/>
      <c r="W77" s="494"/>
      <c r="X77" s="494"/>
      <c r="Y77" s="494"/>
      <c r="Z77" s="494"/>
      <c r="AA77" s="494"/>
      <c r="AB77" s="494"/>
      <c r="AC77" s="494"/>
      <c r="AD77" s="494"/>
      <c r="AE77" s="494"/>
      <c r="AF77" s="524"/>
    </row>
    <row r="78" spans="1:32">
      <c r="A78" s="87"/>
      <c r="B78" s="88"/>
      <c r="C78" s="88"/>
      <c r="D78" s="519" t="s">
        <v>1199</v>
      </c>
      <c r="E78" s="519"/>
      <c r="F78" s="519" t="s">
        <v>1200</v>
      </c>
      <c r="G78" s="520"/>
      <c r="H78" s="521" t="s">
        <v>1201</v>
      </c>
      <c r="I78" s="521"/>
      <c r="J78" s="521"/>
      <c r="K78" s="521"/>
      <c r="L78" s="521"/>
      <c r="M78" s="521"/>
      <c r="N78" s="521"/>
      <c r="O78" s="521"/>
      <c r="P78" s="521"/>
      <c r="Q78" s="521"/>
      <c r="R78" s="521"/>
      <c r="S78" s="521"/>
      <c r="T78" s="521"/>
      <c r="U78" s="521"/>
      <c r="V78" s="521"/>
      <c r="W78" s="521"/>
      <c r="X78" s="521"/>
      <c r="Y78" s="521"/>
      <c r="Z78" s="521"/>
      <c r="AA78" s="521"/>
      <c r="AB78" s="521"/>
      <c r="AC78" s="521"/>
      <c r="AD78" s="521"/>
      <c r="AE78" s="521"/>
      <c r="AF78" s="253" t="s">
        <v>2</v>
      </c>
    </row>
    <row r="79" spans="1:32" ht="17.45">
      <c r="A79" s="457" t="s">
        <v>1202</v>
      </c>
      <c r="B79" s="458"/>
      <c r="C79" s="459"/>
      <c r="D79" s="460" t="s">
        <v>1203</v>
      </c>
      <c r="E79" s="461"/>
      <c r="F79" s="462" t="s">
        <v>1204</v>
      </c>
      <c r="G79" s="463"/>
      <c r="H79" s="508"/>
      <c r="I79" s="508"/>
      <c r="J79" s="508"/>
      <c r="K79" s="508"/>
      <c r="L79" s="508"/>
      <c r="M79" s="508"/>
      <c r="N79" s="508"/>
      <c r="O79" s="508"/>
      <c r="P79" s="508"/>
      <c r="Q79" s="508"/>
      <c r="R79" s="508"/>
      <c r="S79" s="508"/>
      <c r="T79" s="508"/>
      <c r="U79" s="508"/>
      <c r="V79" s="508"/>
      <c r="W79" s="508"/>
      <c r="X79" s="508"/>
      <c r="Y79" s="508"/>
      <c r="Z79" s="508"/>
      <c r="AA79" s="508"/>
      <c r="AB79" s="508"/>
      <c r="AC79" s="508"/>
      <c r="AD79" s="508"/>
      <c r="AE79" s="508"/>
      <c r="AF79" s="183">
        <v>44573</v>
      </c>
    </row>
    <row r="80" spans="1:32" ht="17.45">
      <c r="A80" s="457" t="s">
        <v>1205</v>
      </c>
      <c r="B80" s="458"/>
      <c r="C80" s="459"/>
      <c r="D80" s="460" t="s">
        <v>1206</v>
      </c>
      <c r="E80" s="461"/>
      <c r="F80" s="460" t="s">
        <v>1207</v>
      </c>
      <c r="G80" s="461"/>
      <c r="H80" s="508"/>
      <c r="I80" s="508"/>
      <c r="J80" s="508"/>
      <c r="K80" s="508"/>
      <c r="L80" s="508"/>
      <c r="M80" s="508"/>
      <c r="N80" s="508"/>
      <c r="O80" s="508"/>
      <c r="P80" s="508"/>
      <c r="Q80" s="508"/>
      <c r="R80" s="508"/>
      <c r="S80" s="508"/>
      <c r="T80" s="508"/>
      <c r="U80" s="508"/>
      <c r="V80" s="508"/>
      <c r="W80" s="508"/>
      <c r="X80" s="508"/>
      <c r="Y80" s="508"/>
      <c r="Z80" s="508"/>
      <c r="AA80" s="508"/>
      <c r="AB80" s="508"/>
      <c r="AC80" s="508"/>
      <c r="AD80" s="508"/>
      <c r="AE80" s="508"/>
      <c r="AF80" s="183">
        <v>44576</v>
      </c>
    </row>
    <row r="81" spans="1:32" ht="17.45">
      <c r="A81" s="457" t="s">
        <v>1208</v>
      </c>
      <c r="B81" s="458"/>
      <c r="C81" s="459"/>
      <c r="D81" s="460"/>
      <c r="E81" s="461"/>
      <c r="F81" s="462" t="s">
        <v>1209</v>
      </c>
      <c r="G81" s="463"/>
      <c r="H81" s="464"/>
      <c r="I81" s="464"/>
      <c r="J81" s="464"/>
      <c r="K81" s="464"/>
      <c r="L81" s="464"/>
      <c r="M81" s="464"/>
      <c r="N81" s="464"/>
      <c r="O81" s="464"/>
      <c r="P81" s="464"/>
      <c r="Q81" s="464"/>
      <c r="R81" s="464"/>
      <c r="S81" s="464"/>
      <c r="T81" s="464"/>
      <c r="U81" s="464"/>
      <c r="V81" s="464"/>
      <c r="W81" s="464"/>
      <c r="X81" s="464"/>
      <c r="Y81" s="464"/>
      <c r="Z81" s="464"/>
      <c r="AA81" s="464"/>
      <c r="AB81" s="464"/>
      <c r="AC81" s="464"/>
      <c r="AD81" s="464"/>
      <c r="AE81" s="464"/>
      <c r="AF81" s="183">
        <v>44576</v>
      </c>
    </row>
    <row r="82" spans="1:32" ht="23.45" thickBot="1">
      <c r="A82" s="465" t="s">
        <v>1210</v>
      </c>
      <c r="B82" s="466"/>
      <c r="C82" s="466"/>
      <c r="D82" s="466"/>
      <c r="E82" s="466"/>
      <c r="F82" s="466"/>
      <c r="G82" s="466"/>
      <c r="H82" s="466"/>
      <c r="I82" s="466"/>
      <c r="J82" s="466"/>
      <c r="K82" s="466"/>
      <c r="L82" s="466"/>
      <c r="M82" s="466"/>
      <c r="N82" s="466"/>
      <c r="O82" s="466"/>
      <c r="P82" s="466"/>
      <c r="Q82" s="466"/>
      <c r="R82" s="466"/>
      <c r="S82" s="466"/>
      <c r="T82" s="466"/>
      <c r="U82" s="466"/>
      <c r="V82" s="466"/>
      <c r="W82" s="466"/>
      <c r="X82" s="466"/>
      <c r="Y82" s="466"/>
      <c r="Z82" s="466"/>
      <c r="AA82" s="466"/>
      <c r="AB82" s="466"/>
      <c r="AC82" s="466"/>
      <c r="AD82" s="466"/>
      <c r="AE82" s="466"/>
      <c r="AF82" s="467"/>
    </row>
  </sheetData>
  <mergeCells count="125">
    <mergeCell ref="A1:D4"/>
    <mergeCell ref="E1:E4"/>
    <mergeCell ref="A5:F5"/>
    <mergeCell ref="G5:J5"/>
    <mergeCell ref="K5:P5"/>
    <mergeCell ref="F1:P4"/>
    <mergeCell ref="Q1:AF4"/>
    <mergeCell ref="R13:S13"/>
    <mergeCell ref="T13:U13"/>
    <mergeCell ref="V13:W13"/>
    <mergeCell ref="X13:Y13"/>
    <mergeCell ref="Z13:AA13"/>
    <mergeCell ref="AB13:AC13"/>
    <mergeCell ref="AD13:AE13"/>
    <mergeCell ref="A6:F6"/>
    <mergeCell ref="G6:J6"/>
    <mergeCell ref="K6:P6"/>
    <mergeCell ref="P74:Q74"/>
    <mergeCell ref="R74:S74"/>
    <mergeCell ref="T74:U74"/>
    <mergeCell ref="A35:A58"/>
    <mergeCell ref="B35:B58"/>
    <mergeCell ref="C35:C58"/>
    <mergeCell ref="D35:D40"/>
    <mergeCell ref="D41:D43"/>
    <mergeCell ref="D44:D45"/>
    <mergeCell ref="D47:D49"/>
    <mergeCell ref="D51:D53"/>
    <mergeCell ref="D54:D56"/>
    <mergeCell ref="D57:D58"/>
    <mergeCell ref="A59:A65"/>
    <mergeCell ref="B59:B65"/>
    <mergeCell ref="C59:C65"/>
    <mergeCell ref="D59:D60"/>
    <mergeCell ref="A66:A67"/>
    <mergeCell ref="H78:AE78"/>
    <mergeCell ref="A79:C79"/>
    <mergeCell ref="D79:E79"/>
    <mergeCell ref="F79:G79"/>
    <mergeCell ref="H79:AE79"/>
    <mergeCell ref="N76:S76"/>
    <mergeCell ref="T76:Y76"/>
    <mergeCell ref="Z76:AE76"/>
    <mergeCell ref="A77:AF77"/>
    <mergeCell ref="A80:C80"/>
    <mergeCell ref="D80:E80"/>
    <mergeCell ref="F80:G80"/>
    <mergeCell ref="H80:AE80"/>
    <mergeCell ref="A11:AF11"/>
    <mergeCell ref="A12:A14"/>
    <mergeCell ref="B12:B14"/>
    <mergeCell ref="C12:C14"/>
    <mergeCell ref="D12:D14"/>
    <mergeCell ref="E12:E14"/>
    <mergeCell ref="F12:F14"/>
    <mergeCell ref="G12:G14"/>
    <mergeCell ref="H12:M12"/>
    <mergeCell ref="N12:S12"/>
    <mergeCell ref="T12:Y12"/>
    <mergeCell ref="Z12:AE12"/>
    <mergeCell ref="AF12:AF14"/>
    <mergeCell ref="H13:I13"/>
    <mergeCell ref="J13:K13"/>
    <mergeCell ref="L13:M13"/>
    <mergeCell ref="N13:O13"/>
    <mergeCell ref="P13:Q13"/>
    <mergeCell ref="D78:E78"/>
    <mergeCell ref="F78:G78"/>
    <mergeCell ref="AD75:AE75"/>
    <mergeCell ref="E76:G76"/>
    <mergeCell ref="H76:M76"/>
    <mergeCell ref="A15:A22"/>
    <mergeCell ref="B15:B22"/>
    <mergeCell ref="C15:C22"/>
    <mergeCell ref="D18:D19"/>
    <mergeCell ref="D21:D22"/>
    <mergeCell ref="A23:A34"/>
    <mergeCell ref="B23:B34"/>
    <mergeCell ref="C23:C34"/>
    <mergeCell ref="D27:D28"/>
    <mergeCell ref="D29:D33"/>
    <mergeCell ref="V74:W74"/>
    <mergeCell ref="X74:Y74"/>
    <mergeCell ref="Z74:AA74"/>
    <mergeCell ref="AB74:AC74"/>
    <mergeCell ref="AD74:AE74"/>
    <mergeCell ref="E75:G75"/>
    <mergeCell ref="E74:G74"/>
    <mergeCell ref="H74:I74"/>
    <mergeCell ref="J74:K74"/>
    <mergeCell ref="L74:M74"/>
    <mergeCell ref="N74:O74"/>
    <mergeCell ref="L75:M75"/>
    <mergeCell ref="N75:O75"/>
    <mergeCell ref="P75:Q75"/>
    <mergeCell ref="R75:S75"/>
    <mergeCell ref="T75:U75"/>
    <mergeCell ref="V75:W75"/>
    <mergeCell ref="X75:Y75"/>
    <mergeCell ref="Z75:AA75"/>
    <mergeCell ref="AB75:AC75"/>
    <mergeCell ref="A81:C81"/>
    <mergeCell ref="D81:E81"/>
    <mergeCell ref="F81:G81"/>
    <mergeCell ref="H81:AE81"/>
    <mergeCell ref="A82:AF82"/>
    <mergeCell ref="A9:AF9"/>
    <mergeCell ref="A8:AF8"/>
    <mergeCell ref="A7:AF7"/>
    <mergeCell ref="Q5:V5"/>
    <mergeCell ref="W5:AF5"/>
    <mergeCell ref="W6:AF6"/>
    <mergeCell ref="Q6:V6"/>
    <mergeCell ref="B66:B67"/>
    <mergeCell ref="C66:C67"/>
    <mergeCell ref="D66:D67"/>
    <mergeCell ref="A68:A71"/>
    <mergeCell ref="B68:B71"/>
    <mergeCell ref="C68:C71"/>
    <mergeCell ref="D68:D69"/>
    <mergeCell ref="A73:AF73"/>
    <mergeCell ref="A74:D76"/>
    <mergeCell ref="AF74:AF76"/>
    <mergeCell ref="H75:I75"/>
    <mergeCell ref="J75:K75"/>
  </mergeCells>
  <conditionalFormatting sqref="H15:I17 H21:I21 H51:I51 H70:I72 H59:I67 H23:I25 H47:I49 H54:I55 H35:I36 H38:I44 H26:AE26 H29:AE33 J38:AE43">
    <cfRule type="containsText" dxfId="131" priority="129" operator="containsText" text="C">
      <formula>NOT(ISERROR(SEARCH("C",H15)))</formula>
    </cfRule>
    <cfRule type="containsText" dxfId="130" priority="130" operator="containsText" text="R">
      <formula>NOT(ISERROR(SEARCH("R",H15)))</formula>
    </cfRule>
    <cfRule type="containsText" dxfId="129" priority="131" operator="containsText" text="E">
      <formula>NOT(ISERROR(SEARCH("E",H15)))</formula>
    </cfRule>
    <cfRule type="containsText" dxfId="128" priority="132" operator="containsText" text="P">
      <formula>NOT(ISERROR(SEARCH("P",H15)))</formula>
    </cfRule>
  </conditionalFormatting>
  <conditionalFormatting sqref="H18:I19">
    <cfRule type="containsText" dxfId="127" priority="125" operator="containsText" text="C">
      <formula>NOT(ISERROR(SEARCH("C",H18)))</formula>
    </cfRule>
    <cfRule type="containsText" dxfId="126" priority="126" operator="containsText" text="R">
      <formula>NOT(ISERROR(SEARCH("R",H18)))</formula>
    </cfRule>
    <cfRule type="containsText" dxfId="125" priority="127" operator="containsText" text="E">
      <formula>NOT(ISERROR(SEARCH("E",H18)))</formula>
    </cfRule>
    <cfRule type="containsText" dxfId="124" priority="128" operator="containsText" text="P">
      <formula>NOT(ISERROR(SEARCH("P",H18)))</formula>
    </cfRule>
  </conditionalFormatting>
  <conditionalFormatting sqref="J56:AE56">
    <cfRule type="containsText" dxfId="123" priority="85" operator="containsText" text="C">
      <formula>NOT(ISERROR(SEARCH("C",J56)))</formula>
    </cfRule>
    <cfRule type="containsText" dxfId="122" priority="86" operator="containsText" text="R">
      <formula>NOT(ISERROR(SEARCH("R",J56)))</formula>
    </cfRule>
    <cfRule type="containsText" dxfId="121" priority="87" operator="containsText" text="E">
      <formula>NOT(ISERROR(SEARCH("E",J56)))</formula>
    </cfRule>
    <cfRule type="containsText" dxfId="120" priority="88" operator="containsText" text="P">
      <formula>NOT(ISERROR(SEARCH("P",J56)))</formula>
    </cfRule>
  </conditionalFormatting>
  <conditionalFormatting sqref="H50:I50">
    <cfRule type="containsText" dxfId="119" priority="121" operator="containsText" text="C">
      <formula>NOT(ISERROR(SEARCH("C",H50)))</formula>
    </cfRule>
    <cfRule type="containsText" dxfId="118" priority="122" operator="containsText" text="R">
      <formula>NOT(ISERROR(SEARCH("R",H50)))</formula>
    </cfRule>
    <cfRule type="containsText" dxfId="117" priority="123" operator="containsText" text="E">
      <formula>NOT(ISERROR(SEARCH("E",H50)))</formula>
    </cfRule>
    <cfRule type="containsText" dxfId="116" priority="124" operator="containsText" text="P">
      <formula>NOT(ISERROR(SEARCH("P",H50)))</formula>
    </cfRule>
  </conditionalFormatting>
  <conditionalFormatting sqref="J34:AE34">
    <cfRule type="containsText" dxfId="115" priority="73" operator="containsText" text="C">
      <formula>NOT(ISERROR(SEARCH("C",J34)))</formula>
    </cfRule>
    <cfRule type="containsText" dxfId="114" priority="74" operator="containsText" text="R">
      <formula>NOT(ISERROR(SEARCH("R",J34)))</formula>
    </cfRule>
    <cfRule type="containsText" dxfId="113" priority="75" operator="containsText" text="E">
      <formula>NOT(ISERROR(SEARCH("E",J34)))</formula>
    </cfRule>
    <cfRule type="containsText" dxfId="112" priority="76" operator="containsText" text="P">
      <formula>NOT(ISERROR(SEARCH("P",J34)))</formula>
    </cfRule>
  </conditionalFormatting>
  <conditionalFormatting sqref="H56:I56">
    <cfRule type="containsText" dxfId="111" priority="117" operator="containsText" text="C">
      <formula>NOT(ISERROR(SEARCH("C",H56)))</formula>
    </cfRule>
    <cfRule type="containsText" dxfId="110" priority="118" operator="containsText" text="R">
      <formula>NOT(ISERROR(SEARCH("R",H56)))</formula>
    </cfRule>
    <cfRule type="containsText" dxfId="109" priority="119" operator="containsText" text="E">
      <formula>NOT(ISERROR(SEARCH("E",H56)))</formula>
    </cfRule>
    <cfRule type="containsText" dxfId="108" priority="120" operator="containsText" text="P">
      <formula>NOT(ISERROR(SEARCH("P",H56)))</formula>
    </cfRule>
  </conditionalFormatting>
  <conditionalFormatting sqref="H20:I20">
    <cfRule type="containsText" dxfId="107" priority="113" operator="containsText" text="C">
      <formula>NOT(ISERROR(SEARCH("C",H20)))</formula>
    </cfRule>
    <cfRule type="containsText" dxfId="106" priority="114" operator="containsText" text="R">
      <formula>NOT(ISERROR(SEARCH("R",H20)))</formula>
    </cfRule>
    <cfRule type="containsText" dxfId="105" priority="115" operator="containsText" text="E">
      <formula>NOT(ISERROR(SEARCH("E",H20)))</formula>
    </cfRule>
    <cfRule type="containsText" dxfId="104" priority="116" operator="containsText" text="P">
      <formula>NOT(ISERROR(SEARCH("P",H20)))</formula>
    </cfRule>
  </conditionalFormatting>
  <conditionalFormatting sqref="H22:I22">
    <cfRule type="containsText" dxfId="103" priority="109" operator="containsText" text="C">
      <formula>NOT(ISERROR(SEARCH("C",H22)))</formula>
    </cfRule>
    <cfRule type="containsText" dxfId="102" priority="110" operator="containsText" text="R">
      <formula>NOT(ISERROR(SEARCH("R",H22)))</formula>
    </cfRule>
    <cfRule type="containsText" dxfId="101" priority="111" operator="containsText" text="E">
      <formula>NOT(ISERROR(SEARCH("E",H22)))</formula>
    </cfRule>
    <cfRule type="containsText" dxfId="100" priority="112" operator="containsText" text="P">
      <formula>NOT(ISERROR(SEARCH("P",H22)))</formula>
    </cfRule>
  </conditionalFormatting>
  <conditionalFormatting sqref="H34:I34">
    <cfRule type="containsText" dxfId="99" priority="105" operator="containsText" text="C">
      <formula>NOT(ISERROR(SEARCH("C",H34)))</formula>
    </cfRule>
    <cfRule type="containsText" dxfId="98" priority="106" operator="containsText" text="R">
      <formula>NOT(ISERROR(SEARCH("R",H34)))</formula>
    </cfRule>
    <cfRule type="containsText" dxfId="97" priority="107" operator="containsText" text="E">
      <formula>NOT(ISERROR(SEARCH("E",H34)))</formula>
    </cfRule>
    <cfRule type="containsText" dxfId="96" priority="108" operator="containsText" text="P">
      <formula>NOT(ISERROR(SEARCH("P",H34)))</formula>
    </cfRule>
  </conditionalFormatting>
  <conditionalFormatting sqref="H27:I28">
    <cfRule type="containsText" dxfId="95" priority="101" operator="containsText" text="C">
      <formula>NOT(ISERROR(SEARCH("C",H27)))</formula>
    </cfRule>
    <cfRule type="containsText" dxfId="94" priority="102" operator="containsText" text="R">
      <formula>NOT(ISERROR(SEARCH("R",H27)))</formula>
    </cfRule>
    <cfRule type="containsText" dxfId="93" priority="103" operator="containsText" text="E">
      <formula>NOT(ISERROR(SEARCH("E",H27)))</formula>
    </cfRule>
    <cfRule type="containsText" dxfId="92" priority="104" operator="containsText" text="P">
      <formula>NOT(ISERROR(SEARCH("P",H27)))</formula>
    </cfRule>
  </conditionalFormatting>
  <conditionalFormatting sqref="J15:AE17 J21:AE21 J51:AE51 J70:AE72 J59:AE67 J23:AE25 J47:AE49 J54:AE55 AE53 J35:AE36">
    <cfRule type="containsText" dxfId="91" priority="97" operator="containsText" text="C">
      <formula>NOT(ISERROR(SEARCH("C",J15)))</formula>
    </cfRule>
    <cfRule type="containsText" dxfId="90" priority="98" operator="containsText" text="R">
      <formula>NOT(ISERROR(SEARCH("R",J15)))</formula>
    </cfRule>
    <cfRule type="containsText" dxfId="89" priority="99" operator="containsText" text="E">
      <formula>NOT(ISERROR(SEARCH("E",J15)))</formula>
    </cfRule>
    <cfRule type="containsText" dxfId="88" priority="100" operator="containsText" text="P">
      <formula>NOT(ISERROR(SEARCH("P",J15)))</formula>
    </cfRule>
  </conditionalFormatting>
  <conditionalFormatting sqref="J18:AE19">
    <cfRule type="containsText" dxfId="87" priority="93" operator="containsText" text="C">
      <formula>NOT(ISERROR(SEARCH("C",J18)))</formula>
    </cfRule>
    <cfRule type="containsText" dxfId="86" priority="94" operator="containsText" text="R">
      <formula>NOT(ISERROR(SEARCH("R",J18)))</formula>
    </cfRule>
    <cfRule type="containsText" dxfId="85" priority="95" operator="containsText" text="E">
      <formula>NOT(ISERROR(SEARCH("E",J18)))</formula>
    </cfRule>
    <cfRule type="containsText" dxfId="84" priority="96" operator="containsText" text="P">
      <formula>NOT(ISERROR(SEARCH("P",J18)))</formula>
    </cfRule>
  </conditionalFormatting>
  <conditionalFormatting sqref="H69:I69">
    <cfRule type="containsText" dxfId="83" priority="49" operator="containsText" text="C">
      <formula>NOT(ISERROR(SEARCH("C",H69)))</formula>
    </cfRule>
    <cfRule type="containsText" dxfId="82" priority="50" operator="containsText" text="R">
      <formula>NOT(ISERROR(SEARCH("R",H69)))</formula>
    </cfRule>
    <cfRule type="containsText" dxfId="81" priority="51" operator="containsText" text="E">
      <formula>NOT(ISERROR(SEARCH("E",H69)))</formula>
    </cfRule>
    <cfRule type="containsText" dxfId="80" priority="52" operator="containsText" text="P">
      <formula>NOT(ISERROR(SEARCH("P",H69)))</formula>
    </cfRule>
  </conditionalFormatting>
  <conditionalFormatting sqref="J50:AE50">
    <cfRule type="containsText" dxfId="79" priority="89" operator="containsText" text="C">
      <formula>NOT(ISERROR(SEARCH("C",J50)))</formula>
    </cfRule>
    <cfRule type="containsText" dxfId="78" priority="90" operator="containsText" text="R">
      <formula>NOT(ISERROR(SEARCH("R",J50)))</formula>
    </cfRule>
    <cfRule type="containsText" dxfId="77" priority="91" operator="containsText" text="E">
      <formula>NOT(ISERROR(SEARCH("E",J50)))</formula>
    </cfRule>
    <cfRule type="containsText" dxfId="76" priority="92" operator="containsText" text="P">
      <formula>NOT(ISERROR(SEARCH("P",J50)))</formula>
    </cfRule>
  </conditionalFormatting>
  <conditionalFormatting sqref="J22:AE22">
    <cfRule type="containsText" dxfId="75" priority="77" operator="containsText" text="C">
      <formula>NOT(ISERROR(SEARCH("C",J22)))</formula>
    </cfRule>
    <cfRule type="containsText" dxfId="74" priority="78" operator="containsText" text="R">
      <formula>NOT(ISERROR(SEARCH("R",J22)))</formula>
    </cfRule>
    <cfRule type="containsText" dxfId="73" priority="79" operator="containsText" text="E">
      <formula>NOT(ISERROR(SEARCH("E",J22)))</formula>
    </cfRule>
    <cfRule type="containsText" dxfId="72" priority="80" operator="containsText" text="P">
      <formula>NOT(ISERROR(SEARCH("P",J22)))</formula>
    </cfRule>
  </conditionalFormatting>
  <conditionalFormatting sqref="J20:AE20">
    <cfRule type="containsText" dxfId="71" priority="81" operator="containsText" text="C">
      <formula>NOT(ISERROR(SEARCH("C",J20)))</formula>
    </cfRule>
    <cfRule type="containsText" dxfId="70" priority="82" operator="containsText" text="R">
      <formula>NOT(ISERROR(SEARCH("R",J20)))</formula>
    </cfRule>
    <cfRule type="containsText" dxfId="69" priority="83" operator="containsText" text="E">
      <formula>NOT(ISERROR(SEARCH("E",J20)))</formula>
    </cfRule>
    <cfRule type="containsText" dxfId="68" priority="84" operator="containsText" text="P">
      <formula>NOT(ISERROR(SEARCH("P",J20)))</formula>
    </cfRule>
  </conditionalFormatting>
  <conditionalFormatting sqref="J27:AE28">
    <cfRule type="containsText" dxfId="67" priority="69" operator="containsText" text="C">
      <formula>NOT(ISERROR(SEARCH("C",J27)))</formula>
    </cfRule>
    <cfRule type="containsText" dxfId="66" priority="70" operator="containsText" text="R">
      <formula>NOT(ISERROR(SEARCH("R",J27)))</formula>
    </cfRule>
    <cfRule type="containsText" dxfId="65" priority="71" operator="containsText" text="E">
      <formula>NOT(ISERROR(SEARCH("E",J27)))</formula>
    </cfRule>
    <cfRule type="containsText" dxfId="64" priority="72" operator="containsText" text="P">
      <formula>NOT(ISERROR(SEARCH("P",J27)))</formula>
    </cfRule>
  </conditionalFormatting>
  <conditionalFormatting sqref="H57:I58">
    <cfRule type="containsText" dxfId="63" priority="41" operator="containsText" text="C">
      <formula>NOT(ISERROR(SEARCH("C",H57)))</formula>
    </cfRule>
    <cfRule type="containsText" dxfId="62" priority="42" operator="containsText" text="R">
      <formula>NOT(ISERROR(SEARCH("R",H57)))</formula>
    </cfRule>
    <cfRule type="containsText" dxfId="61" priority="43" operator="containsText" text="E">
      <formula>NOT(ISERROR(SEARCH("E",H57)))</formula>
    </cfRule>
    <cfRule type="containsText" dxfId="60" priority="44" operator="containsText" text="P">
      <formula>NOT(ISERROR(SEARCH("P",H57)))</formula>
    </cfRule>
  </conditionalFormatting>
  <conditionalFormatting sqref="H53:I53">
    <cfRule type="containsText" dxfId="59" priority="65" operator="containsText" text="C">
      <formula>NOT(ISERROR(SEARCH("C",H53)))</formula>
    </cfRule>
    <cfRule type="containsText" dxfId="58" priority="66" operator="containsText" text="R">
      <formula>NOT(ISERROR(SEARCH("R",H53)))</formula>
    </cfRule>
    <cfRule type="containsText" dxfId="57" priority="67" operator="containsText" text="E">
      <formula>NOT(ISERROR(SEARCH("E",H53)))</formula>
    </cfRule>
    <cfRule type="containsText" dxfId="56" priority="68" operator="containsText" text="P">
      <formula>NOT(ISERROR(SEARCH("P",H53)))</formula>
    </cfRule>
  </conditionalFormatting>
  <conditionalFormatting sqref="J53:AD53">
    <cfRule type="containsText" dxfId="55" priority="61" operator="containsText" text="C">
      <formula>NOT(ISERROR(SEARCH("C",J53)))</formula>
    </cfRule>
    <cfRule type="containsText" dxfId="54" priority="62" operator="containsText" text="R">
      <formula>NOT(ISERROR(SEARCH("R",J53)))</formula>
    </cfRule>
    <cfRule type="containsText" dxfId="53" priority="63" operator="containsText" text="E">
      <formula>NOT(ISERROR(SEARCH("E",J53)))</formula>
    </cfRule>
    <cfRule type="containsText" dxfId="52" priority="64" operator="containsText" text="P">
      <formula>NOT(ISERROR(SEARCH("P",J53)))</formula>
    </cfRule>
  </conditionalFormatting>
  <conditionalFormatting sqref="H68:I68">
    <cfRule type="containsText" dxfId="51" priority="57" operator="containsText" text="C">
      <formula>NOT(ISERROR(SEARCH("C",H68)))</formula>
    </cfRule>
    <cfRule type="containsText" dxfId="50" priority="58" operator="containsText" text="R">
      <formula>NOT(ISERROR(SEARCH("R",H68)))</formula>
    </cfRule>
    <cfRule type="containsText" dxfId="49" priority="59" operator="containsText" text="E">
      <formula>NOT(ISERROR(SEARCH("E",H68)))</formula>
    </cfRule>
    <cfRule type="containsText" dxfId="48" priority="60" operator="containsText" text="P">
      <formula>NOT(ISERROR(SEARCH("P",H68)))</formula>
    </cfRule>
  </conditionalFormatting>
  <conditionalFormatting sqref="J68:AE68">
    <cfRule type="containsText" dxfId="47" priority="53" operator="containsText" text="C">
      <formula>NOT(ISERROR(SEARCH("C",J68)))</formula>
    </cfRule>
    <cfRule type="containsText" dxfId="46" priority="54" operator="containsText" text="R">
      <formula>NOT(ISERROR(SEARCH("R",J68)))</formula>
    </cfRule>
    <cfRule type="containsText" dxfId="45" priority="55" operator="containsText" text="E">
      <formula>NOT(ISERROR(SEARCH("E",J68)))</formula>
    </cfRule>
    <cfRule type="containsText" dxfId="44" priority="56" operator="containsText" text="P">
      <formula>NOT(ISERROR(SEARCH("P",J68)))</formula>
    </cfRule>
  </conditionalFormatting>
  <conditionalFormatting sqref="J69:AE69">
    <cfRule type="containsText" dxfId="43" priority="45" operator="containsText" text="C">
      <formula>NOT(ISERROR(SEARCH("C",J69)))</formula>
    </cfRule>
    <cfRule type="containsText" dxfId="42" priority="46" operator="containsText" text="R">
      <formula>NOT(ISERROR(SEARCH("R",J69)))</formula>
    </cfRule>
    <cfRule type="containsText" dxfId="41" priority="47" operator="containsText" text="E">
      <formula>NOT(ISERROR(SEARCH("E",J69)))</formula>
    </cfRule>
    <cfRule type="containsText" dxfId="40" priority="48" operator="containsText" text="P">
      <formula>NOT(ISERROR(SEARCH("P",J69)))</formula>
    </cfRule>
  </conditionalFormatting>
  <conditionalFormatting sqref="H45:I46">
    <cfRule type="containsText" dxfId="39" priority="33" operator="containsText" text="C">
      <formula>NOT(ISERROR(SEARCH("C",H45)))</formula>
    </cfRule>
    <cfRule type="containsText" dxfId="38" priority="34" operator="containsText" text="R">
      <formula>NOT(ISERROR(SEARCH("R",H45)))</formula>
    </cfRule>
    <cfRule type="containsText" dxfId="37" priority="35" operator="containsText" text="E">
      <formula>NOT(ISERROR(SEARCH("E",H45)))</formula>
    </cfRule>
    <cfRule type="containsText" dxfId="36" priority="36" operator="containsText" text="P">
      <formula>NOT(ISERROR(SEARCH("P",H45)))</formula>
    </cfRule>
  </conditionalFormatting>
  <conditionalFormatting sqref="J57:AE58">
    <cfRule type="containsText" dxfId="35" priority="37" operator="containsText" text="C">
      <formula>NOT(ISERROR(SEARCH("C",J57)))</formula>
    </cfRule>
    <cfRule type="containsText" dxfId="34" priority="38" operator="containsText" text="R">
      <formula>NOT(ISERROR(SEARCH("R",J57)))</formula>
    </cfRule>
    <cfRule type="containsText" dxfId="33" priority="39" operator="containsText" text="E">
      <formula>NOT(ISERROR(SEARCH("E",J57)))</formula>
    </cfRule>
    <cfRule type="containsText" dxfId="32" priority="40" operator="containsText" text="P">
      <formula>NOT(ISERROR(SEARCH("P",J57)))</formula>
    </cfRule>
  </conditionalFormatting>
  <conditionalFormatting sqref="J45:AE45 J46:O46 AE46">
    <cfRule type="containsText" dxfId="31" priority="29" operator="containsText" text="C">
      <formula>NOT(ISERROR(SEARCH("C",J45)))</formula>
    </cfRule>
    <cfRule type="containsText" dxfId="30" priority="30" operator="containsText" text="R">
      <formula>NOT(ISERROR(SEARCH("R",J45)))</formula>
    </cfRule>
    <cfRule type="containsText" dxfId="29" priority="31" operator="containsText" text="E">
      <formula>NOT(ISERROR(SEARCH("E",J45)))</formula>
    </cfRule>
    <cfRule type="containsText" dxfId="28" priority="32" operator="containsText" text="P">
      <formula>NOT(ISERROR(SEARCH("P",J45)))</formula>
    </cfRule>
  </conditionalFormatting>
  <conditionalFormatting sqref="H52:I52">
    <cfRule type="containsText" dxfId="27" priority="25" operator="containsText" text="C">
      <formula>NOT(ISERROR(SEARCH("C",H52)))</formula>
    </cfRule>
    <cfRule type="containsText" dxfId="26" priority="26" operator="containsText" text="R">
      <formula>NOT(ISERROR(SEARCH("R",H52)))</formula>
    </cfRule>
    <cfRule type="containsText" dxfId="25" priority="27" operator="containsText" text="E">
      <formula>NOT(ISERROR(SEARCH("E",H52)))</formula>
    </cfRule>
    <cfRule type="containsText" dxfId="24" priority="28" operator="containsText" text="P">
      <formula>NOT(ISERROR(SEARCH("P",H52)))</formula>
    </cfRule>
  </conditionalFormatting>
  <conditionalFormatting sqref="J52:AE52">
    <cfRule type="containsText" dxfId="23" priority="21" operator="containsText" text="C">
      <formula>NOT(ISERROR(SEARCH("C",J52)))</formula>
    </cfRule>
    <cfRule type="containsText" dxfId="22" priority="22" operator="containsText" text="R">
      <formula>NOT(ISERROR(SEARCH("R",J52)))</formula>
    </cfRule>
    <cfRule type="containsText" dxfId="21" priority="23" operator="containsText" text="E">
      <formula>NOT(ISERROR(SEARCH("E",J52)))</formula>
    </cfRule>
    <cfRule type="containsText" dxfId="20" priority="24" operator="containsText" text="P">
      <formula>NOT(ISERROR(SEARCH("P",J52)))</formula>
    </cfRule>
  </conditionalFormatting>
  <conditionalFormatting sqref="J44:AD44">
    <cfRule type="containsText" dxfId="19" priority="17" operator="containsText" text="C">
      <formula>NOT(ISERROR(SEARCH("C",J44)))</formula>
    </cfRule>
    <cfRule type="containsText" dxfId="18" priority="18" operator="containsText" text="R">
      <formula>NOT(ISERROR(SEARCH("R",J44)))</formula>
    </cfRule>
    <cfRule type="containsText" dxfId="17" priority="19" operator="containsText" text="E">
      <formula>NOT(ISERROR(SEARCH("E",J44)))</formula>
    </cfRule>
    <cfRule type="containsText" dxfId="16" priority="20" operator="containsText" text="P">
      <formula>NOT(ISERROR(SEARCH("P",J44)))</formula>
    </cfRule>
  </conditionalFormatting>
  <conditionalFormatting sqref="H37:I37">
    <cfRule type="containsText" dxfId="15" priority="13" operator="containsText" text="C">
      <formula>NOT(ISERROR(SEARCH("C",H37)))</formula>
    </cfRule>
    <cfRule type="containsText" dxfId="14" priority="14" operator="containsText" text="R">
      <formula>NOT(ISERROR(SEARCH("R",H37)))</formula>
    </cfRule>
    <cfRule type="containsText" dxfId="13" priority="15" operator="containsText" text="E">
      <formula>NOT(ISERROR(SEARCH("E",H37)))</formula>
    </cfRule>
    <cfRule type="containsText" dxfId="12" priority="16" operator="containsText" text="P">
      <formula>NOT(ISERROR(SEARCH("P",H37)))</formula>
    </cfRule>
  </conditionalFormatting>
  <conditionalFormatting sqref="J37:AE37">
    <cfRule type="containsText" dxfId="11" priority="9" operator="containsText" text="C">
      <formula>NOT(ISERROR(SEARCH("C",J37)))</formula>
    </cfRule>
    <cfRule type="containsText" dxfId="10" priority="10" operator="containsText" text="R">
      <formula>NOT(ISERROR(SEARCH("R",J37)))</formula>
    </cfRule>
    <cfRule type="containsText" dxfId="9" priority="11" operator="containsText" text="E">
      <formula>NOT(ISERROR(SEARCH("E",J37)))</formula>
    </cfRule>
    <cfRule type="containsText" dxfId="8" priority="12" operator="containsText" text="P">
      <formula>NOT(ISERROR(SEARCH("P",J37)))</formula>
    </cfRule>
  </conditionalFormatting>
  <conditionalFormatting sqref="AE44">
    <cfRule type="containsText" dxfId="7" priority="5" operator="containsText" text="C">
      <formula>NOT(ISERROR(SEARCH("C",AE44)))</formula>
    </cfRule>
    <cfRule type="containsText" dxfId="6" priority="6" operator="containsText" text="R">
      <formula>NOT(ISERROR(SEARCH("R",AE44)))</formula>
    </cfRule>
    <cfRule type="containsText" dxfId="5" priority="7" operator="containsText" text="E">
      <formula>NOT(ISERROR(SEARCH("E",AE44)))</formula>
    </cfRule>
    <cfRule type="containsText" dxfId="4" priority="8" operator="containsText" text="P">
      <formula>NOT(ISERROR(SEARCH("P",AE44)))</formula>
    </cfRule>
  </conditionalFormatting>
  <conditionalFormatting sqref="P46:AD46">
    <cfRule type="containsText" dxfId="3" priority="1" operator="containsText" text="C">
      <formula>NOT(ISERROR(SEARCH("C",P46)))</formula>
    </cfRule>
    <cfRule type="containsText" dxfId="2" priority="2" operator="containsText" text="R">
      <formula>NOT(ISERROR(SEARCH("R",P46)))</formula>
    </cfRule>
    <cfRule type="containsText" dxfId="1" priority="3" operator="containsText" text="E">
      <formula>NOT(ISERROR(SEARCH("E",P46)))</formula>
    </cfRule>
    <cfRule type="containsText" dxfId="0" priority="4" operator="containsText" text="P">
      <formula>NOT(ISERROR(SEARCH("P",P46)))</formula>
    </cfRule>
  </conditionalFormatting>
  <dataValidations count="1">
    <dataValidation allowBlank="1" showInputMessage="1" showErrorMessage="1" prompt="Ingresar el Nombre de la categoría de las actividades" sqref="II65398:II65399 SE65398:SE65399 ACA65398:ACA65399 ALW65398:ALW65399 AVS65398:AVS65399 BFO65398:BFO65399 BPK65398:BPK65399 BZG65398:BZG65399 CJC65398:CJC65399 CSY65398:CSY65399 DCU65398:DCU65399 DMQ65398:DMQ65399 DWM65398:DWM65399 EGI65398:EGI65399 EQE65398:EQE65399 FAA65398:FAA65399 FJW65398:FJW65399 FTS65398:FTS65399 GDO65398:GDO65399 GNK65398:GNK65399 GXG65398:GXG65399 HHC65398:HHC65399 HQY65398:HQY65399 IAU65398:IAU65399 IKQ65398:IKQ65399 IUM65398:IUM65399 JEI65398:JEI65399 JOE65398:JOE65399 JYA65398:JYA65399 KHW65398:KHW65399 KRS65398:KRS65399 LBO65398:LBO65399 LLK65398:LLK65399 LVG65398:LVG65399 MFC65398:MFC65399 MOY65398:MOY65399 MYU65398:MYU65399 NIQ65398:NIQ65399 NSM65398:NSM65399 OCI65398:OCI65399 OME65398:OME65399 OWA65398:OWA65399 PFW65398:PFW65399 PPS65398:PPS65399 PZO65398:PZO65399 QJK65398:QJK65399 QTG65398:QTG65399 RDC65398:RDC65399 RMY65398:RMY65399 RWU65398:RWU65399 SGQ65398:SGQ65399 SQM65398:SQM65399 TAI65398:TAI65399 TKE65398:TKE65399 TUA65398:TUA65399 UDW65398:UDW65399 UNS65398:UNS65399 UXO65398:UXO65399 VHK65398:VHK65399 VRG65398:VRG65399 WBC65398:WBC65399 WKY65398:WKY65399 WUU65398:WUU65399 II130934:II130935 SE130934:SE130935 ACA130934:ACA130935 ALW130934:ALW130935 AVS130934:AVS130935 BFO130934:BFO130935 BPK130934:BPK130935 BZG130934:BZG130935 CJC130934:CJC130935 CSY130934:CSY130935 DCU130934:DCU130935 DMQ130934:DMQ130935 DWM130934:DWM130935 EGI130934:EGI130935 EQE130934:EQE130935 FAA130934:FAA130935 FJW130934:FJW130935 FTS130934:FTS130935 GDO130934:GDO130935 GNK130934:GNK130935 GXG130934:GXG130935 HHC130934:HHC130935 HQY130934:HQY130935 IAU130934:IAU130935 IKQ130934:IKQ130935 IUM130934:IUM130935 JEI130934:JEI130935 JOE130934:JOE130935 JYA130934:JYA130935 KHW130934:KHW130935 KRS130934:KRS130935 LBO130934:LBO130935 LLK130934:LLK130935 LVG130934:LVG130935 MFC130934:MFC130935 MOY130934:MOY130935 MYU130934:MYU130935 NIQ130934:NIQ130935 NSM130934:NSM130935 OCI130934:OCI130935 OME130934:OME130935 OWA130934:OWA130935 PFW130934:PFW130935 PPS130934:PPS130935 PZO130934:PZO130935 QJK130934:QJK130935 QTG130934:QTG130935 RDC130934:RDC130935 RMY130934:RMY130935 RWU130934:RWU130935 SGQ130934:SGQ130935 SQM130934:SQM130935 TAI130934:TAI130935 TKE130934:TKE130935 TUA130934:TUA130935 UDW130934:UDW130935 UNS130934:UNS130935 UXO130934:UXO130935 VHK130934:VHK130935 VRG130934:VRG130935 WBC130934:WBC130935 WKY130934:WKY130935 WUU130934:WUU130935 II196470:II196471 SE196470:SE196471 ACA196470:ACA196471 ALW196470:ALW196471 AVS196470:AVS196471 BFO196470:BFO196471 BPK196470:BPK196471 BZG196470:BZG196471 CJC196470:CJC196471 CSY196470:CSY196471 DCU196470:DCU196471 DMQ196470:DMQ196471 DWM196470:DWM196471 EGI196470:EGI196471 EQE196470:EQE196471 FAA196470:FAA196471 FJW196470:FJW196471 FTS196470:FTS196471 GDO196470:GDO196471 GNK196470:GNK196471 GXG196470:GXG196471 HHC196470:HHC196471 HQY196470:HQY196471 IAU196470:IAU196471 IKQ196470:IKQ196471 IUM196470:IUM196471 JEI196470:JEI196471 JOE196470:JOE196471 JYA196470:JYA196471 KHW196470:KHW196471 KRS196470:KRS196471 LBO196470:LBO196471 LLK196470:LLK196471 LVG196470:LVG196471 MFC196470:MFC196471 MOY196470:MOY196471 MYU196470:MYU196471 NIQ196470:NIQ196471 NSM196470:NSM196471 OCI196470:OCI196471 OME196470:OME196471 OWA196470:OWA196471 PFW196470:PFW196471 PPS196470:PPS196471 PZO196470:PZO196471 QJK196470:QJK196471 QTG196470:QTG196471 RDC196470:RDC196471 RMY196470:RMY196471 RWU196470:RWU196471 SGQ196470:SGQ196471 SQM196470:SQM196471 TAI196470:TAI196471 TKE196470:TKE196471 TUA196470:TUA196471 UDW196470:UDW196471 UNS196470:UNS196471 UXO196470:UXO196471 VHK196470:VHK196471 VRG196470:VRG196471 WBC196470:WBC196471 WKY196470:WKY196471 WUU196470:WUU196471 II262006:II262007 SE262006:SE262007 ACA262006:ACA262007 ALW262006:ALW262007 AVS262006:AVS262007 BFO262006:BFO262007 BPK262006:BPK262007 BZG262006:BZG262007 CJC262006:CJC262007 CSY262006:CSY262007 DCU262006:DCU262007 DMQ262006:DMQ262007 DWM262006:DWM262007 EGI262006:EGI262007 EQE262006:EQE262007 FAA262006:FAA262007 FJW262006:FJW262007 FTS262006:FTS262007 GDO262006:GDO262007 GNK262006:GNK262007 GXG262006:GXG262007 HHC262006:HHC262007 HQY262006:HQY262007 IAU262006:IAU262007 IKQ262006:IKQ262007 IUM262006:IUM262007 JEI262006:JEI262007 JOE262006:JOE262007 JYA262006:JYA262007 KHW262006:KHW262007 KRS262006:KRS262007 LBO262006:LBO262007 LLK262006:LLK262007 LVG262006:LVG262007 MFC262006:MFC262007 MOY262006:MOY262007 MYU262006:MYU262007 NIQ262006:NIQ262007 NSM262006:NSM262007 OCI262006:OCI262007 OME262006:OME262007 OWA262006:OWA262007 PFW262006:PFW262007 PPS262006:PPS262007 PZO262006:PZO262007 QJK262006:QJK262007 QTG262006:QTG262007 RDC262006:RDC262007 RMY262006:RMY262007 RWU262006:RWU262007 SGQ262006:SGQ262007 SQM262006:SQM262007 TAI262006:TAI262007 TKE262006:TKE262007 TUA262006:TUA262007 UDW262006:UDW262007 UNS262006:UNS262007 UXO262006:UXO262007 VHK262006:VHK262007 VRG262006:VRG262007 WBC262006:WBC262007 WKY262006:WKY262007 WUU262006:WUU262007 II327542:II327543 SE327542:SE327543 ACA327542:ACA327543 ALW327542:ALW327543 AVS327542:AVS327543 BFO327542:BFO327543 BPK327542:BPK327543 BZG327542:BZG327543 CJC327542:CJC327543 CSY327542:CSY327543 DCU327542:DCU327543 DMQ327542:DMQ327543 DWM327542:DWM327543 EGI327542:EGI327543 EQE327542:EQE327543 FAA327542:FAA327543 FJW327542:FJW327543 FTS327542:FTS327543 GDO327542:GDO327543 GNK327542:GNK327543 GXG327542:GXG327543 HHC327542:HHC327543 HQY327542:HQY327543 IAU327542:IAU327543 IKQ327542:IKQ327543 IUM327542:IUM327543 JEI327542:JEI327543 JOE327542:JOE327543 JYA327542:JYA327543 KHW327542:KHW327543 KRS327542:KRS327543 LBO327542:LBO327543 LLK327542:LLK327543 LVG327542:LVG327543 MFC327542:MFC327543 MOY327542:MOY327543 MYU327542:MYU327543 NIQ327542:NIQ327543 NSM327542:NSM327543 OCI327542:OCI327543 OME327542:OME327543 OWA327542:OWA327543 PFW327542:PFW327543 PPS327542:PPS327543 PZO327542:PZO327543 QJK327542:QJK327543 QTG327542:QTG327543 RDC327542:RDC327543 RMY327542:RMY327543 RWU327542:RWU327543 SGQ327542:SGQ327543 SQM327542:SQM327543 TAI327542:TAI327543 TKE327542:TKE327543 TUA327542:TUA327543 UDW327542:UDW327543 UNS327542:UNS327543 UXO327542:UXO327543 VHK327542:VHK327543 VRG327542:VRG327543 WBC327542:WBC327543 WKY327542:WKY327543 WUU327542:WUU327543 II393078:II393079 SE393078:SE393079 ACA393078:ACA393079 ALW393078:ALW393079 AVS393078:AVS393079 BFO393078:BFO393079 BPK393078:BPK393079 BZG393078:BZG393079 CJC393078:CJC393079 CSY393078:CSY393079 DCU393078:DCU393079 DMQ393078:DMQ393079 DWM393078:DWM393079 EGI393078:EGI393079 EQE393078:EQE393079 FAA393078:FAA393079 FJW393078:FJW393079 FTS393078:FTS393079 GDO393078:GDO393079 GNK393078:GNK393079 GXG393078:GXG393079 HHC393078:HHC393079 HQY393078:HQY393079 IAU393078:IAU393079 IKQ393078:IKQ393079 IUM393078:IUM393079 JEI393078:JEI393079 JOE393078:JOE393079 JYA393078:JYA393079 KHW393078:KHW393079 KRS393078:KRS393079 LBO393078:LBO393079 LLK393078:LLK393079 LVG393078:LVG393079 MFC393078:MFC393079 MOY393078:MOY393079 MYU393078:MYU393079 NIQ393078:NIQ393079 NSM393078:NSM393079 OCI393078:OCI393079 OME393078:OME393079 OWA393078:OWA393079 PFW393078:PFW393079 PPS393078:PPS393079 PZO393078:PZO393079 QJK393078:QJK393079 QTG393078:QTG393079 RDC393078:RDC393079 RMY393078:RMY393079 RWU393078:RWU393079 SGQ393078:SGQ393079 SQM393078:SQM393079 TAI393078:TAI393079 TKE393078:TKE393079 TUA393078:TUA393079 UDW393078:UDW393079 UNS393078:UNS393079 UXO393078:UXO393079 VHK393078:VHK393079 VRG393078:VRG393079 WBC393078:WBC393079 WKY393078:WKY393079 WUU393078:WUU393079 II458614:II458615 SE458614:SE458615 ACA458614:ACA458615 ALW458614:ALW458615 AVS458614:AVS458615 BFO458614:BFO458615 BPK458614:BPK458615 BZG458614:BZG458615 CJC458614:CJC458615 CSY458614:CSY458615 DCU458614:DCU458615 DMQ458614:DMQ458615 DWM458614:DWM458615 EGI458614:EGI458615 EQE458614:EQE458615 FAA458614:FAA458615 FJW458614:FJW458615 FTS458614:FTS458615 GDO458614:GDO458615 GNK458614:GNK458615 GXG458614:GXG458615 HHC458614:HHC458615 HQY458614:HQY458615 IAU458614:IAU458615 IKQ458614:IKQ458615 IUM458614:IUM458615 JEI458614:JEI458615 JOE458614:JOE458615 JYA458614:JYA458615 KHW458614:KHW458615 KRS458614:KRS458615 LBO458614:LBO458615 LLK458614:LLK458615 LVG458614:LVG458615 MFC458614:MFC458615 MOY458614:MOY458615 MYU458614:MYU458615 NIQ458614:NIQ458615 NSM458614:NSM458615 OCI458614:OCI458615 OME458614:OME458615 OWA458614:OWA458615 PFW458614:PFW458615 PPS458614:PPS458615 PZO458614:PZO458615 QJK458614:QJK458615 QTG458614:QTG458615 RDC458614:RDC458615 RMY458614:RMY458615 RWU458614:RWU458615 SGQ458614:SGQ458615 SQM458614:SQM458615 TAI458614:TAI458615 TKE458614:TKE458615 TUA458614:TUA458615 UDW458614:UDW458615 UNS458614:UNS458615 UXO458614:UXO458615 VHK458614:VHK458615 VRG458614:VRG458615 WBC458614:WBC458615 WKY458614:WKY458615 WUU458614:WUU458615 II524150:II524151 SE524150:SE524151 ACA524150:ACA524151 ALW524150:ALW524151 AVS524150:AVS524151 BFO524150:BFO524151 BPK524150:BPK524151 BZG524150:BZG524151 CJC524150:CJC524151 CSY524150:CSY524151 DCU524150:DCU524151 DMQ524150:DMQ524151 DWM524150:DWM524151 EGI524150:EGI524151 EQE524150:EQE524151 FAA524150:FAA524151 FJW524150:FJW524151 FTS524150:FTS524151 GDO524150:GDO524151 GNK524150:GNK524151 GXG524150:GXG524151 HHC524150:HHC524151 HQY524150:HQY524151 IAU524150:IAU524151 IKQ524150:IKQ524151 IUM524150:IUM524151 JEI524150:JEI524151 JOE524150:JOE524151 JYA524150:JYA524151 KHW524150:KHW524151 KRS524150:KRS524151 LBO524150:LBO524151 LLK524150:LLK524151 LVG524150:LVG524151 MFC524150:MFC524151 MOY524150:MOY524151 MYU524150:MYU524151 NIQ524150:NIQ524151 NSM524150:NSM524151 OCI524150:OCI524151 OME524150:OME524151 OWA524150:OWA524151 PFW524150:PFW524151 PPS524150:PPS524151 PZO524150:PZO524151 QJK524150:QJK524151 QTG524150:QTG524151 RDC524150:RDC524151 RMY524150:RMY524151 RWU524150:RWU524151 SGQ524150:SGQ524151 SQM524150:SQM524151 TAI524150:TAI524151 TKE524150:TKE524151 TUA524150:TUA524151 UDW524150:UDW524151 UNS524150:UNS524151 UXO524150:UXO524151 VHK524150:VHK524151 VRG524150:VRG524151 WBC524150:WBC524151 WKY524150:WKY524151 WUU524150:WUU524151 II589686:II589687 SE589686:SE589687 ACA589686:ACA589687 ALW589686:ALW589687 AVS589686:AVS589687 BFO589686:BFO589687 BPK589686:BPK589687 BZG589686:BZG589687 CJC589686:CJC589687 CSY589686:CSY589687 DCU589686:DCU589687 DMQ589686:DMQ589687 DWM589686:DWM589687 EGI589686:EGI589687 EQE589686:EQE589687 FAA589686:FAA589687 FJW589686:FJW589687 FTS589686:FTS589687 GDO589686:GDO589687 GNK589686:GNK589687 GXG589686:GXG589687 HHC589686:HHC589687 HQY589686:HQY589687 IAU589686:IAU589687 IKQ589686:IKQ589687 IUM589686:IUM589687 JEI589686:JEI589687 JOE589686:JOE589687 JYA589686:JYA589687 KHW589686:KHW589687 KRS589686:KRS589687 LBO589686:LBO589687 LLK589686:LLK589687 LVG589686:LVG589687 MFC589686:MFC589687 MOY589686:MOY589687 MYU589686:MYU589687 NIQ589686:NIQ589687 NSM589686:NSM589687 OCI589686:OCI589687 OME589686:OME589687 OWA589686:OWA589687 PFW589686:PFW589687 PPS589686:PPS589687 PZO589686:PZO589687 QJK589686:QJK589687 QTG589686:QTG589687 RDC589686:RDC589687 RMY589686:RMY589687 RWU589686:RWU589687 SGQ589686:SGQ589687 SQM589686:SQM589687 TAI589686:TAI589687 TKE589686:TKE589687 TUA589686:TUA589687 UDW589686:UDW589687 UNS589686:UNS589687 UXO589686:UXO589687 VHK589686:VHK589687 VRG589686:VRG589687 WBC589686:WBC589687 WKY589686:WKY589687 WUU589686:WUU589687 II655222:II655223 SE655222:SE655223 ACA655222:ACA655223 ALW655222:ALW655223 AVS655222:AVS655223 BFO655222:BFO655223 BPK655222:BPK655223 BZG655222:BZG655223 CJC655222:CJC655223 CSY655222:CSY655223 DCU655222:DCU655223 DMQ655222:DMQ655223 DWM655222:DWM655223 EGI655222:EGI655223 EQE655222:EQE655223 FAA655222:FAA655223 FJW655222:FJW655223 FTS655222:FTS655223 GDO655222:GDO655223 GNK655222:GNK655223 GXG655222:GXG655223 HHC655222:HHC655223 HQY655222:HQY655223 IAU655222:IAU655223 IKQ655222:IKQ655223 IUM655222:IUM655223 JEI655222:JEI655223 JOE655222:JOE655223 JYA655222:JYA655223 KHW655222:KHW655223 KRS655222:KRS655223 LBO655222:LBO655223 LLK655222:LLK655223 LVG655222:LVG655223 MFC655222:MFC655223 MOY655222:MOY655223 MYU655222:MYU655223 NIQ655222:NIQ655223 NSM655222:NSM655223 OCI655222:OCI655223 OME655222:OME655223 OWA655222:OWA655223 PFW655222:PFW655223 PPS655222:PPS655223 PZO655222:PZO655223 QJK655222:QJK655223 QTG655222:QTG655223 RDC655222:RDC655223 RMY655222:RMY655223 RWU655222:RWU655223 SGQ655222:SGQ655223 SQM655222:SQM655223 TAI655222:TAI655223 TKE655222:TKE655223 TUA655222:TUA655223 UDW655222:UDW655223 UNS655222:UNS655223 UXO655222:UXO655223 VHK655222:VHK655223 VRG655222:VRG655223 WBC655222:WBC655223 WKY655222:WKY655223 WUU655222:WUU655223 II720758:II720759 SE720758:SE720759 ACA720758:ACA720759 ALW720758:ALW720759 AVS720758:AVS720759 BFO720758:BFO720759 BPK720758:BPK720759 BZG720758:BZG720759 CJC720758:CJC720759 CSY720758:CSY720759 DCU720758:DCU720759 DMQ720758:DMQ720759 DWM720758:DWM720759 EGI720758:EGI720759 EQE720758:EQE720759 FAA720758:FAA720759 FJW720758:FJW720759 FTS720758:FTS720759 GDO720758:GDO720759 GNK720758:GNK720759 GXG720758:GXG720759 HHC720758:HHC720759 HQY720758:HQY720759 IAU720758:IAU720759 IKQ720758:IKQ720759 IUM720758:IUM720759 JEI720758:JEI720759 JOE720758:JOE720759 JYA720758:JYA720759 KHW720758:KHW720759 KRS720758:KRS720759 LBO720758:LBO720759 LLK720758:LLK720759 LVG720758:LVG720759 MFC720758:MFC720759 MOY720758:MOY720759 MYU720758:MYU720759 NIQ720758:NIQ720759 NSM720758:NSM720759 OCI720758:OCI720759 OME720758:OME720759 OWA720758:OWA720759 PFW720758:PFW720759 PPS720758:PPS720759 PZO720758:PZO720759 QJK720758:QJK720759 QTG720758:QTG720759 RDC720758:RDC720759 RMY720758:RMY720759 RWU720758:RWU720759 SGQ720758:SGQ720759 SQM720758:SQM720759 TAI720758:TAI720759 TKE720758:TKE720759 TUA720758:TUA720759 UDW720758:UDW720759 UNS720758:UNS720759 UXO720758:UXO720759 VHK720758:VHK720759 VRG720758:VRG720759 WBC720758:WBC720759 WKY720758:WKY720759 WUU720758:WUU720759 II786294:II786295 SE786294:SE786295 ACA786294:ACA786295 ALW786294:ALW786295 AVS786294:AVS786295 BFO786294:BFO786295 BPK786294:BPK786295 BZG786294:BZG786295 CJC786294:CJC786295 CSY786294:CSY786295 DCU786294:DCU786295 DMQ786294:DMQ786295 DWM786294:DWM786295 EGI786294:EGI786295 EQE786294:EQE786295 FAA786294:FAA786295 FJW786294:FJW786295 FTS786294:FTS786295 GDO786294:GDO786295 GNK786294:GNK786295 GXG786294:GXG786295 HHC786294:HHC786295 HQY786294:HQY786295 IAU786294:IAU786295 IKQ786294:IKQ786295 IUM786294:IUM786295 JEI786294:JEI786295 JOE786294:JOE786295 JYA786294:JYA786295 KHW786294:KHW786295 KRS786294:KRS786295 LBO786294:LBO786295 LLK786294:LLK786295 LVG786294:LVG786295 MFC786294:MFC786295 MOY786294:MOY786295 MYU786294:MYU786295 NIQ786294:NIQ786295 NSM786294:NSM786295 OCI786294:OCI786295 OME786294:OME786295 OWA786294:OWA786295 PFW786294:PFW786295 PPS786294:PPS786295 PZO786294:PZO786295 QJK786294:QJK786295 QTG786294:QTG786295 RDC786294:RDC786295 RMY786294:RMY786295 RWU786294:RWU786295 SGQ786294:SGQ786295 SQM786294:SQM786295 TAI786294:TAI786295 TKE786294:TKE786295 TUA786294:TUA786295 UDW786294:UDW786295 UNS786294:UNS786295 UXO786294:UXO786295 VHK786294:VHK786295 VRG786294:VRG786295 WBC786294:WBC786295 WKY786294:WKY786295 WUU786294:WUU786295 II851830:II851831 SE851830:SE851831 ACA851830:ACA851831 ALW851830:ALW851831 AVS851830:AVS851831 BFO851830:BFO851831 BPK851830:BPK851831 BZG851830:BZG851831 CJC851830:CJC851831 CSY851830:CSY851831 DCU851830:DCU851831 DMQ851830:DMQ851831 DWM851830:DWM851831 EGI851830:EGI851831 EQE851830:EQE851831 FAA851830:FAA851831 FJW851830:FJW851831 FTS851830:FTS851831 GDO851830:GDO851831 GNK851830:GNK851831 GXG851830:GXG851831 HHC851830:HHC851831 HQY851830:HQY851831 IAU851830:IAU851831 IKQ851830:IKQ851831 IUM851830:IUM851831 JEI851830:JEI851831 JOE851830:JOE851831 JYA851830:JYA851831 KHW851830:KHW851831 KRS851830:KRS851831 LBO851830:LBO851831 LLK851830:LLK851831 LVG851830:LVG851831 MFC851830:MFC851831 MOY851830:MOY851831 MYU851830:MYU851831 NIQ851830:NIQ851831 NSM851830:NSM851831 OCI851830:OCI851831 OME851830:OME851831 OWA851830:OWA851831 PFW851830:PFW851831 PPS851830:PPS851831 PZO851830:PZO851831 QJK851830:QJK851831 QTG851830:QTG851831 RDC851830:RDC851831 RMY851830:RMY851831 RWU851830:RWU851831 SGQ851830:SGQ851831 SQM851830:SQM851831 TAI851830:TAI851831 TKE851830:TKE851831 TUA851830:TUA851831 UDW851830:UDW851831 UNS851830:UNS851831 UXO851830:UXO851831 VHK851830:VHK851831 VRG851830:VRG851831 WBC851830:WBC851831 WKY851830:WKY851831 WUU851830:WUU851831 II917366:II917367 SE917366:SE917367 ACA917366:ACA917367 ALW917366:ALW917367 AVS917366:AVS917367 BFO917366:BFO917367 BPK917366:BPK917367 BZG917366:BZG917367 CJC917366:CJC917367 CSY917366:CSY917367 DCU917366:DCU917367 DMQ917366:DMQ917367 DWM917366:DWM917367 EGI917366:EGI917367 EQE917366:EQE917367 FAA917366:FAA917367 FJW917366:FJW917367 FTS917366:FTS917367 GDO917366:GDO917367 GNK917366:GNK917367 GXG917366:GXG917367 HHC917366:HHC917367 HQY917366:HQY917367 IAU917366:IAU917367 IKQ917366:IKQ917367 IUM917366:IUM917367 JEI917366:JEI917367 JOE917366:JOE917367 JYA917366:JYA917367 KHW917366:KHW917367 KRS917366:KRS917367 LBO917366:LBO917367 LLK917366:LLK917367 LVG917366:LVG917367 MFC917366:MFC917367 MOY917366:MOY917367 MYU917366:MYU917367 NIQ917366:NIQ917367 NSM917366:NSM917367 OCI917366:OCI917367 OME917366:OME917367 OWA917366:OWA917367 PFW917366:PFW917367 PPS917366:PPS917367 PZO917366:PZO917367 QJK917366:QJK917367 QTG917366:QTG917367 RDC917366:RDC917367 RMY917366:RMY917367 RWU917366:RWU917367 SGQ917366:SGQ917367 SQM917366:SQM917367 TAI917366:TAI917367 TKE917366:TKE917367 TUA917366:TUA917367 UDW917366:UDW917367 UNS917366:UNS917367 UXO917366:UXO917367 VHK917366:VHK917367 VRG917366:VRG917367 WBC917366:WBC917367 WKY917366:WKY917367 WUU917366:WUU917367 II982902:II982903 SE982902:SE982903 ACA982902:ACA982903 ALW982902:ALW982903 AVS982902:AVS982903 BFO982902:BFO982903 BPK982902:BPK982903 BZG982902:BZG982903 CJC982902:CJC982903 CSY982902:CSY982903 DCU982902:DCU982903 DMQ982902:DMQ982903 DWM982902:DWM982903 EGI982902:EGI982903 EQE982902:EQE982903 FAA982902:FAA982903 FJW982902:FJW982903 FTS982902:FTS982903 GDO982902:GDO982903 GNK982902:GNK982903 GXG982902:GXG982903 HHC982902:HHC982903 HQY982902:HQY982903 IAU982902:IAU982903 IKQ982902:IKQ982903 IUM982902:IUM982903 JEI982902:JEI982903 JOE982902:JOE982903 JYA982902:JYA982903 KHW982902:KHW982903 KRS982902:KRS982903 LBO982902:LBO982903 LLK982902:LLK982903 LVG982902:LVG982903 MFC982902:MFC982903 MOY982902:MOY982903 MYU982902:MYU982903 NIQ982902:NIQ982903 NSM982902:NSM982903 OCI982902:OCI982903 OME982902:OME982903 OWA982902:OWA982903 PFW982902:PFW982903 PPS982902:PPS982903 PZO982902:PZO982903 QJK982902:QJK982903 QTG982902:QTG982903 RDC982902:RDC982903 RMY982902:RMY982903 RWU982902:RWU982903 SGQ982902:SGQ982903 SQM982902:SQM982903 TAI982902:TAI982903 TKE982902:TKE982903 TUA982902:TUA982903 UDW982902:UDW982903 UNS982902:UNS982903 UXO982902:UXO982903 VHK982902:VHK982903 VRG982902:VRG982903 WBC982902:WBC982903 WKY982902:WKY982903 WUU982902:WUU982903 II65392:II65395 SE65392:SE65395 ACA65392:ACA65395 ALW65392:ALW65395 AVS65392:AVS65395 BFO65392:BFO65395 BPK65392:BPK65395 BZG65392:BZG65395 CJC65392:CJC65395 CSY65392:CSY65395 DCU65392:DCU65395 DMQ65392:DMQ65395 DWM65392:DWM65395 EGI65392:EGI65395 EQE65392:EQE65395 FAA65392:FAA65395 FJW65392:FJW65395 FTS65392:FTS65395 GDO65392:GDO65395 GNK65392:GNK65395 GXG65392:GXG65395 HHC65392:HHC65395 HQY65392:HQY65395 IAU65392:IAU65395 IKQ65392:IKQ65395 IUM65392:IUM65395 JEI65392:JEI65395 JOE65392:JOE65395 JYA65392:JYA65395 KHW65392:KHW65395 KRS65392:KRS65395 LBO65392:LBO65395 LLK65392:LLK65395 LVG65392:LVG65395 MFC65392:MFC65395 MOY65392:MOY65395 MYU65392:MYU65395 NIQ65392:NIQ65395 NSM65392:NSM65395 OCI65392:OCI65395 OME65392:OME65395 OWA65392:OWA65395 PFW65392:PFW65395 PPS65392:PPS65395 PZO65392:PZO65395 QJK65392:QJK65395 QTG65392:QTG65395 RDC65392:RDC65395 RMY65392:RMY65395 RWU65392:RWU65395 SGQ65392:SGQ65395 SQM65392:SQM65395 TAI65392:TAI65395 TKE65392:TKE65395 TUA65392:TUA65395 UDW65392:UDW65395 UNS65392:UNS65395 UXO65392:UXO65395 VHK65392:VHK65395 VRG65392:VRG65395 WBC65392:WBC65395 WKY65392:WKY65395 WUU65392:WUU65395 II130928:II130931 SE130928:SE130931 ACA130928:ACA130931 ALW130928:ALW130931 AVS130928:AVS130931 BFO130928:BFO130931 BPK130928:BPK130931 BZG130928:BZG130931 CJC130928:CJC130931 CSY130928:CSY130931 DCU130928:DCU130931 DMQ130928:DMQ130931 DWM130928:DWM130931 EGI130928:EGI130931 EQE130928:EQE130931 FAA130928:FAA130931 FJW130928:FJW130931 FTS130928:FTS130931 GDO130928:GDO130931 GNK130928:GNK130931 GXG130928:GXG130931 HHC130928:HHC130931 HQY130928:HQY130931 IAU130928:IAU130931 IKQ130928:IKQ130931 IUM130928:IUM130931 JEI130928:JEI130931 JOE130928:JOE130931 JYA130928:JYA130931 KHW130928:KHW130931 KRS130928:KRS130931 LBO130928:LBO130931 LLK130928:LLK130931 LVG130928:LVG130931 MFC130928:MFC130931 MOY130928:MOY130931 MYU130928:MYU130931 NIQ130928:NIQ130931 NSM130928:NSM130931 OCI130928:OCI130931 OME130928:OME130931 OWA130928:OWA130931 PFW130928:PFW130931 PPS130928:PPS130931 PZO130928:PZO130931 QJK130928:QJK130931 QTG130928:QTG130931 RDC130928:RDC130931 RMY130928:RMY130931 RWU130928:RWU130931 SGQ130928:SGQ130931 SQM130928:SQM130931 TAI130928:TAI130931 TKE130928:TKE130931 TUA130928:TUA130931 UDW130928:UDW130931 UNS130928:UNS130931 UXO130928:UXO130931 VHK130928:VHK130931 VRG130928:VRG130931 WBC130928:WBC130931 WKY130928:WKY130931 WUU130928:WUU130931 II196464:II196467 SE196464:SE196467 ACA196464:ACA196467 ALW196464:ALW196467 AVS196464:AVS196467 BFO196464:BFO196467 BPK196464:BPK196467 BZG196464:BZG196467 CJC196464:CJC196467 CSY196464:CSY196467 DCU196464:DCU196467 DMQ196464:DMQ196467 DWM196464:DWM196467 EGI196464:EGI196467 EQE196464:EQE196467 FAA196464:FAA196467 FJW196464:FJW196467 FTS196464:FTS196467 GDO196464:GDO196467 GNK196464:GNK196467 GXG196464:GXG196467 HHC196464:HHC196467 HQY196464:HQY196467 IAU196464:IAU196467 IKQ196464:IKQ196467 IUM196464:IUM196467 JEI196464:JEI196467 JOE196464:JOE196467 JYA196464:JYA196467 KHW196464:KHW196467 KRS196464:KRS196467 LBO196464:LBO196467 LLK196464:LLK196467 LVG196464:LVG196467 MFC196464:MFC196467 MOY196464:MOY196467 MYU196464:MYU196467 NIQ196464:NIQ196467 NSM196464:NSM196467 OCI196464:OCI196467 OME196464:OME196467 OWA196464:OWA196467 PFW196464:PFW196467 PPS196464:PPS196467 PZO196464:PZO196467 QJK196464:QJK196467 QTG196464:QTG196467 RDC196464:RDC196467 RMY196464:RMY196467 RWU196464:RWU196467 SGQ196464:SGQ196467 SQM196464:SQM196467 TAI196464:TAI196467 TKE196464:TKE196467 TUA196464:TUA196467 UDW196464:UDW196467 UNS196464:UNS196467 UXO196464:UXO196467 VHK196464:VHK196467 VRG196464:VRG196467 WBC196464:WBC196467 WKY196464:WKY196467 WUU196464:WUU196467 II262000:II262003 SE262000:SE262003 ACA262000:ACA262003 ALW262000:ALW262003 AVS262000:AVS262003 BFO262000:BFO262003 BPK262000:BPK262003 BZG262000:BZG262003 CJC262000:CJC262003 CSY262000:CSY262003 DCU262000:DCU262003 DMQ262000:DMQ262003 DWM262000:DWM262003 EGI262000:EGI262003 EQE262000:EQE262003 FAA262000:FAA262003 FJW262000:FJW262003 FTS262000:FTS262003 GDO262000:GDO262003 GNK262000:GNK262003 GXG262000:GXG262003 HHC262000:HHC262003 HQY262000:HQY262003 IAU262000:IAU262003 IKQ262000:IKQ262003 IUM262000:IUM262003 JEI262000:JEI262003 JOE262000:JOE262003 JYA262000:JYA262003 KHW262000:KHW262003 KRS262000:KRS262003 LBO262000:LBO262003 LLK262000:LLK262003 LVG262000:LVG262003 MFC262000:MFC262003 MOY262000:MOY262003 MYU262000:MYU262003 NIQ262000:NIQ262003 NSM262000:NSM262003 OCI262000:OCI262003 OME262000:OME262003 OWA262000:OWA262003 PFW262000:PFW262003 PPS262000:PPS262003 PZO262000:PZO262003 QJK262000:QJK262003 QTG262000:QTG262003 RDC262000:RDC262003 RMY262000:RMY262003 RWU262000:RWU262003 SGQ262000:SGQ262003 SQM262000:SQM262003 TAI262000:TAI262003 TKE262000:TKE262003 TUA262000:TUA262003 UDW262000:UDW262003 UNS262000:UNS262003 UXO262000:UXO262003 VHK262000:VHK262003 VRG262000:VRG262003 WBC262000:WBC262003 WKY262000:WKY262003 WUU262000:WUU262003 II327536:II327539 SE327536:SE327539 ACA327536:ACA327539 ALW327536:ALW327539 AVS327536:AVS327539 BFO327536:BFO327539 BPK327536:BPK327539 BZG327536:BZG327539 CJC327536:CJC327539 CSY327536:CSY327539 DCU327536:DCU327539 DMQ327536:DMQ327539 DWM327536:DWM327539 EGI327536:EGI327539 EQE327536:EQE327539 FAA327536:FAA327539 FJW327536:FJW327539 FTS327536:FTS327539 GDO327536:GDO327539 GNK327536:GNK327539 GXG327536:GXG327539 HHC327536:HHC327539 HQY327536:HQY327539 IAU327536:IAU327539 IKQ327536:IKQ327539 IUM327536:IUM327539 JEI327536:JEI327539 JOE327536:JOE327539 JYA327536:JYA327539 KHW327536:KHW327539 KRS327536:KRS327539 LBO327536:LBO327539 LLK327536:LLK327539 LVG327536:LVG327539 MFC327536:MFC327539 MOY327536:MOY327539 MYU327536:MYU327539 NIQ327536:NIQ327539 NSM327536:NSM327539 OCI327536:OCI327539 OME327536:OME327539 OWA327536:OWA327539 PFW327536:PFW327539 PPS327536:PPS327539 PZO327536:PZO327539 QJK327536:QJK327539 QTG327536:QTG327539 RDC327536:RDC327539 RMY327536:RMY327539 RWU327536:RWU327539 SGQ327536:SGQ327539 SQM327536:SQM327539 TAI327536:TAI327539 TKE327536:TKE327539 TUA327536:TUA327539 UDW327536:UDW327539 UNS327536:UNS327539 UXO327536:UXO327539 VHK327536:VHK327539 VRG327536:VRG327539 WBC327536:WBC327539 WKY327536:WKY327539 WUU327536:WUU327539 II393072:II393075 SE393072:SE393075 ACA393072:ACA393075 ALW393072:ALW393075 AVS393072:AVS393075 BFO393072:BFO393075 BPK393072:BPK393075 BZG393072:BZG393075 CJC393072:CJC393075 CSY393072:CSY393075 DCU393072:DCU393075 DMQ393072:DMQ393075 DWM393072:DWM393075 EGI393072:EGI393075 EQE393072:EQE393075 FAA393072:FAA393075 FJW393072:FJW393075 FTS393072:FTS393075 GDO393072:GDO393075 GNK393072:GNK393075 GXG393072:GXG393075 HHC393072:HHC393075 HQY393072:HQY393075 IAU393072:IAU393075 IKQ393072:IKQ393075 IUM393072:IUM393075 JEI393072:JEI393075 JOE393072:JOE393075 JYA393072:JYA393075 KHW393072:KHW393075 KRS393072:KRS393075 LBO393072:LBO393075 LLK393072:LLK393075 LVG393072:LVG393075 MFC393072:MFC393075 MOY393072:MOY393075 MYU393072:MYU393075 NIQ393072:NIQ393075 NSM393072:NSM393075 OCI393072:OCI393075 OME393072:OME393075 OWA393072:OWA393075 PFW393072:PFW393075 PPS393072:PPS393075 PZO393072:PZO393075 QJK393072:QJK393075 QTG393072:QTG393075 RDC393072:RDC393075 RMY393072:RMY393075 RWU393072:RWU393075 SGQ393072:SGQ393075 SQM393072:SQM393075 TAI393072:TAI393075 TKE393072:TKE393075 TUA393072:TUA393075 UDW393072:UDW393075 UNS393072:UNS393075 UXO393072:UXO393075 VHK393072:VHK393075 VRG393072:VRG393075 WBC393072:WBC393075 WKY393072:WKY393075 WUU393072:WUU393075 II458608:II458611 SE458608:SE458611 ACA458608:ACA458611 ALW458608:ALW458611 AVS458608:AVS458611 BFO458608:BFO458611 BPK458608:BPK458611 BZG458608:BZG458611 CJC458608:CJC458611 CSY458608:CSY458611 DCU458608:DCU458611 DMQ458608:DMQ458611 DWM458608:DWM458611 EGI458608:EGI458611 EQE458608:EQE458611 FAA458608:FAA458611 FJW458608:FJW458611 FTS458608:FTS458611 GDO458608:GDO458611 GNK458608:GNK458611 GXG458608:GXG458611 HHC458608:HHC458611 HQY458608:HQY458611 IAU458608:IAU458611 IKQ458608:IKQ458611 IUM458608:IUM458611 JEI458608:JEI458611 JOE458608:JOE458611 JYA458608:JYA458611 KHW458608:KHW458611 KRS458608:KRS458611 LBO458608:LBO458611 LLK458608:LLK458611 LVG458608:LVG458611 MFC458608:MFC458611 MOY458608:MOY458611 MYU458608:MYU458611 NIQ458608:NIQ458611 NSM458608:NSM458611 OCI458608:OCI458611 OME458608:OME458611 OWA458608:OWA458611 PFW458608:PFW458611 PPS458608:PPS458611 PZO458608:PZO458611 QJK458608:QJK458611 QTG458608:QTG458611 RDC458608:RDC458611 RMY458608:RMY458611 RWU458608:RWU458611 SGQ458608:SGQ458611 SQM458608:SQM458611 TAI458608:TAI458611 TKE458608:TKE458611 TUA458608:TUA458611 UDW458608:UDW458611 UNS458608:UNS458611 UXO458608:UXO458611 VHK458608:VHK458611 VRG458608:VRG458611 WBC458608:WBC458611 WKY458608:WKY458611 WUU458608:WUU458611 II524144:II524147 SE524144:SE524147 ACA524144:ACA524147 ALW524144:ALW524147 AVS524144:AVS524147 BFO524144:BFO524147 BPK524144:BPK524147 BZG524144:BZG524147 CJC524144:CJC524147 CSY524144:CSY524147 DCU524144:DCU524147 DMQ524144:DMQ524147 DWM524144:DWM524147 EGI524144:EGI524147 EQE524144:EQE524147 FAA524144:FAA524147 FJW524144:FJW524147 FTS524144:FTS524147 GDO524144:GDO524147 GNK524144:GNK524147 GXG524144:GXG524147 HHC524144:HHC524147 HQY524144:HQY524147 IAU524144:IAU524147 IKQ524144:IKQ524147 IUM524144:IUM524147 JEI524144:JEI524147 JOE524144:JOE524147 JYA524144:JYA524147 KHW524144:KHW524147 KRS524144:KRS524147 LBO524144:LBO524147 LLK524144:LLK524147 LVG524144:LVG524147 MFC524144:MFC524147 MOY524144:MOY524147 MYU524144:MYU524147 NIQ524144:NIQ524147 NSM524144:NSM524147 OCI524144:OCI524147 OME524144:OME524147 OWA524144:OWA524147 PFW524144:PFW524147 PPS524144:PPS524147 PZO524144:PZO524147 QJK524144:QJK524147 QTG524144:QTG524147 RDC524144:RDC524147 RMY524144:RMY524147 RWU524144:RWU524147 SGQ524144:SGQ524147 SQM524144:SQM524147 TAI524144:TAI524147 TKE524144:TKE524147 TUA524144:TUA524147 UDW524144:UDW524147 UNS524144:UNS524147 UXO524144:UXO524147 VHK524144:VHK524147 VRG524144:VRG524147 WBC524144:WBC524147 WKY524144:WKY524147 WUU524144:WUU524147 II589680:II589683 SE589680:SE589683 ACA589680:ACA589683 ALW589680:ALW589683 AVS589680:AVS589683 BFO589680:BFO589683 BPK589680:BPK589683 BZG589680:BZG589683 CJC589680:CJC589683 CSY589680:CSY589683 DCU589680:DCU589683 DMQ589680:DMQ589683 DWM589680:DWM589683 EGI589680:EGI589683 EQE589680:EQE589683 FAA589680:FAA589683 FJW589680:FJW589683 FTS589680:FTS589683 GDO589680:GDO589683 GNK589680:GNK589683 GXG589680:GXG589683 HHC589680:HHC589683 HQY589680:HQY589683 IAU589680:IAU589683 IKQ589680:IKQ589683 IUM589680:IUM589683 JEI589680:JEI589683 JOE589680:JOE589683 JYA589680:JYA589683 KHW589680:KHW589683 KRS589680:KRS589683 LBO589680:LBO589683 LLK589680:LLK589683 LVG589680:LVG589683 MFC589680:MFC589683 MOY589680:MOY589683 MYU589680:MYU589683 NIQ589680:NIQ589683 NSM589680:NSM589683 OCI589680:OCI589683 OME589680:OME589683 OWA589680:OWA589683 PFW589680:PFW589683 PPS589680:PPS589683 PZO589680:PZO589683 QJK589680:QJK589683 QTG589680:QTG589683 RDC589680:RDC589683 RMY589680:RMY589683 RWU589680:RWU589683 SGQ589680:SGQ589683 SQM589680:SQM589683 TAI589680:TAI589683 TKE589680:TKE589683 TUA589680:TUA589683 UDW589680:UDW589683 UNS589680:UNS589683 UXO589680:UXO589683 VHK589680:VHK589683 VRG589680:VRG589683 WBC589680:WBC589683 WKY589680:WKY589683 WUU589680:WUU589683 II655216:II655219 SE655216:SE655219 ACA655216:ACA655219 ALW655216:ALW655219 AVS655216:AVS655219 BFO655216:BFO655219 BPK655216:BPK655219 BZG655216:BZG655219 CJC655216:CJC655219 CSY655216:CSY655219 DCU655216:DCU655219 DMQ655216:DMQ655219 DWM655216:DWM655219 EGI655216:EGI655219 EQE655216:EQE655219 FAA655216:FAA655219 FJW655216:FJW655219 FTS655216:FTS655219 GDO655216:GDO655219 GNK655216:GNK655219 GXG655216:GXG655219 HHC655216:HHC655219 HQY655216:HQY655219 IAU655216:IAU655219 IKQ655216:IKQ655219 IUM655216:IUM655219 JEI655216:JEI655219 JOE655216:JOE655219 JYA655216:JYA655219 KHW655216:KHW655219 KRS655216:KRS655219 LBO655216:LBO655219 LLK655216:LLK655219 LVG655216:LVG655219 MFC655216:MFC655219 MOY655216:MOY655219 MYU655216:MYU655219 NIQ655216:NIQ655219 NSM655216:NSM655219 OCI655216:OCI655219 OME655216:OME655219 OWA655216:OWA655219 PFW655216:PFW655219 PPS655216:PPS655219 PZO655216:PZO655219 QJK655216:QJK655219 QTG655216:QTG655219 RDC655216:RDC655219 RMY655216:RMY655219 RWU655216:RWU655219 SGQ655216:SGQ655219 SQM655216:SQM655219 TAI655216:TAI655219 TKE655216:TKE655219 TUA655216:TUA655219 UDW655216:UDW655219 UNS655216:UNS655219 UXO655216:UXO655219 VHK655216:VHK655219 VRG655216:VRG655219 WBC655216:WBC655219 WKY655216:WKY655219 WUU655216:WUU655219 II720752:II720755 SE720752:SE720755 ACA720752:ACA720755 ALW720752:ALW720755 AVS720752:AVS720755 BFO720752:BFO720755 BPK720752:BPK720755 BZG720752:BZG720755 CJC720752:CJC720755 CSY720752:CSY720755 DCU720752:DCU720755 DMQ720752:DMQ720755 DWM720752:DWM720755 EGI720752:EGI720755 EQE720752:EQE720755 FAA720752:FAA720755 FJW720752:FJW720755 FTS720752:FTS720755 GDO720752:GDO720755 GNK720752:GNK720755 GXG720752:GXG720755 HHC720752:HHC720755 HQY720752:HQY720755 IAU720752:IAU720755 IKQ720752:IKQ720755 IUM720752:IUM720755 JEI720752:JEI720755 JOE720752:JOE720755 JYA720752:JYA720755 KHW720752:KHW720755 KRS720752:KRS720755 LBO720752:LBO720755 LLK720752:LLK720755 LVG720752:LVG720755 MFC720752:MFC720755 MOY720752:MOY720755 MYU720752:MYU720755 NIQ720752:NIQ720755 NSM720752:NSM720755 OCI720752:OCI720755 OME720752:OME720755 OWA720752:OWA720755 PFW720752:PFW720755 PPS720752:PPS720755 PZO720752:PZO720755 QJK720752:QJK720755 QTG720752:QTG720755 RDC720752:RDC720755 RMY720752:RMY720755 RWU720752:RWU720755 SGQ720752:SGQ720755 SQM720752:SQM720755 TAI720752:TAI720755 TKE720752:TKE720755 TUA720752:TUA720755 UDW720752:UDW720755 UNS720752:UNS720755 UXO720752:UXO720755 VHK720752:VHK720755 VRG720752:VRG720755 WBC720752:WBC720755 WKY720752:WKY720755 WUU720752:WUU720755 II786288:II786291 SE786288:SE786291 ACA786288:ACA786291 ALW786288:ALW786291 AVS786288:AVS786291 BFO786288:BFO786291 BPK786288:BPK786291 BZG786288:BZG786291 CJC786288:CJC786291 CSY786288:CSY786291 DCU786288:DCU786291 DMQ786288:DMQ786291 DWM786288:DWM786291 EGI786288:EGI786291 EQE786288:EQE786291 FAA786288:FAA786291 FJW786288:FJW786291 FTS786288:FTS786291 GDO786288:GDO786291 GNK786288:GNK786291 GXG786288:GXG786291 HHC786288:HHC786291 HQY786288:HQY786291 IAU786288:IAU786291 IKQ786288:IKQ786291 IUM786288:IUM786291 JEI786288:JEI786291 JOE786288:JOE786291 JYA786288:JYA786291 KHW786288:KHW786291 KRS786288:KRS786291 LBO786288:LBO786291 LLK786288:LLK786291 LVG786288:LVG786291 MFC786288:MFC786291 MOY786288:MOY786291 MYU786288:MYU786291 NIQ786288:NIQ786291 NSM786288:NSM786291 OCI786288:OCI786291 OME786288:OME786291 OWA786288:OWA786291 PFW786288:PFW786291 PPS786288:PPS786291 PZO786288:PZO786291 QJK786288:QJK786291 QTG786288:QTG786291 RDC786288:RDC786291 RMY786288:RMY786291 RWU786288:RWU786291 SGQ786288:SGQ786291 SQM786288:SQM786291 TAI786288:TAI786291 TKE786288:TKE786291 TUA786288:TUA786291 UDW786288:UDW786291 UNS786288:UNS786291 UXO786288:UXO786291 VHK786288:VHK786291 VRG786288:VRG786291 WBC786288:WBC786291 WKY786288:WKY786291 WUU786288:WUU786291 II851824:II851827 SE851824:SE851827 ACA851824:ACA851827 ALW851824:ALW851827 AVS851824:AVS851827 BFO851824:BFO851827 BPK851824:BPK851827 BZG851824:BZG851827 CJC851824:CJC851827 CSY851824:CSY851827 DCU851824:DCU851827 DMQ851824:DMQ851827 DWM851824:DWM851827 EGI851824:EGI851827 EQE851824:EQE851827 FAA851824:FAA851827 FJW851824:FJW851827 FTS851824:FTS851827 GDO851824:GDO851827 GNK851824:GNK851827 GXG851824:GXG851827 HHC851824:HHC851827 HQY851824:HQY851827 IAU851824:IAU851827 IKQ851824:IKQ851827 IUM851824:IUM851827 JEI851824:JEI851827 JOE851824:JOE851827 JYA851824:JYA851827 KHW851824:KHW851827 KRS851824:KRS851827 LBO851824:LBO851827 LLK851824:LLK851827 LVG851824:LVG851827 MFC851824:MFC851827 MOY851824:MOY851827 MYU851824:MYU851827 NIQ851824:NIQ851827 NSM851824:NSM851827 OCI851824:OCI851827 OME851824:OME851827 OWA851824:OWA851827 PFW851824:PFW851827 PPS851824:PPS851827 PZO851824:PZO851827 QJK851824:QJK851827 QTG851824:QTG851827 RDC851824:RDC851827 RMY851824:RMY851827 RWU851824:RWU851827 SGQ851824:SGQ851827 SQM851824:SQM851827 TAI851824:TAI851827 TKE851824:TKE851827 TUA851824:TUA851827 UDW851824:UDW851827 UNS851824:UNS851827 UXO851824:UXO851827 VHK851824:VHK851827 VRG851824:VRG851827 WBC851824:WBC851827 WKY851824:WKY851827 WUU851824:WUU851827 II917360:II917363 SE917360:SE917363 ACA917360:ACA917363 ALW917360:ALW917363 AVS917360:AVS917363 BFO917360:BFO917363 BPK917360:BPK917363 BZG917360:BZG917363 CJC917360:CJC917363 CSY917360:CSY917363 DCU917360:DCU917363 DMQ917360:DMQ917363 DWM917360:DWM917363 EGI917360:EGI917363 EQE917360:EQE917363 FAA917360:FAA917363 FJW917360:FJW917363 FTS917360:FTS917363 GDO917360:GDO917363 GNK917360:GNK917363 GXG917360:GXG917363 HHC917360:HHC917363 HQY917360:HQY917363 IAU917360:IAU917363 IKQ917360:IKQ917363 IUM917360:IUM917363 JEI917360:JEI917363 JOE917360:JOE917363 JYA917360:JYA917363 KHW917360:KHW917363 KRS917360:KRS917363 LBO917360:LBO917363 LLK917360:LLK917363 LVG917360:LVG917363 MFC917360:MFC917363 MOY917360:MOY917363 MYU917360:MYU917363 NIQ917360:NIQ917363 NSM917360:NSM917363 OCI917360:OCI917363 OME917360:OME917363 OWA917360:OWA917363 PFW917360:PFW917363 PPS917360:PPS917363 PZO917360:PZO917363 QJK917360:QJK917363 QTG917360:QTG917363 RDC917360:RDC917363 RMY917360:RMY917363 RWU917360:RWU917363 SGQ917360:SGQ917363 SQM917360:SQM917363 TAI917360:TAI917363 TKE917360:TKE917363 TUA917360:TUA917363 UDW917360:UDW917363 UNS917360:UNS917363 UXO917360:UXO917363 VHK917360:VHK917363 VRG917360:VRG917363 WBC917360:WBC917363 WKY917360:WKY917363 WUU917360:WUU917363 II982896:II982899 SE982896:SE982899 ACA982896:ACA982899 ALW982896:ALW982899 AVS982896:AVS982899 BFO982896:BFO982899 BPK982896:BPK982899 BZG982896:BZG982899 CJC982896:CJC982899 CSY982896:CSY982899 DCU982896:DCU982899 DMQ982896:DMQ982899 DWM982896:DWM982899 EGI982896:EGI982899 EQE982896:EQE982899 FAA982896:FAA982899 FJW982896:FJW982899 FTS982896:FTS982899 GDO982896:GDO982899 GNK982896:GNK982899 GXG982896:GXG982899 HHC982896:HHC982899 HQY982896:HQY982899 IAU982896:IAU982899 IKQ982896:IKQ982899 IUM982896:IUM982899 JEI982896:JEI982899 JOE982896:JOE982899 JYA982896:JYA982899 KHW982896:KHW982899 KRS982896:KRS982899 LBO982896:LBO982899 LLK982896:LLK982899 LVG982896:LVG982899 MFC982896:MFC982899 MOY982896:MOY982899 MYU982896:MYU982899 NIQ982896:NIQ982899 NSM982896:NSM982899 OCI982896:OCI982899 OME982896:OME982899 OWA982896:OWA982899 PFW982896:PFW982899 PPS982896:PPS982899 PZO982896:PZO982899 QJK982896:QJK982899 QTG982896:QTG982899 RDC982896:RDC982899 RMY982896:RMY982899 RWU982896:RWU982899 SGQ982896:SGQ982899 SQM982896:SQM982899 TAI982896:TAI982899 TKE982896:TKE982899 TUA982896:TUA982899 UDW982896:UDW982899 UNS982896:UNS982899 UXO982896:UXO982899 VHK982896:VHK982899 VRG982896:VRG982899 WBC982896:WBC982899 WKY982896:WKY982899 WUU982896:WUU982899 II65378:II65380 SE65378:SE65380 ACA65378:ACA65380 ALW65378:ALW65380 AVS65378:AVS65380 BFO65378:BFO65380 BPK65378:BPK65380 BZG65378:BZG65380 CJC65378:CJC65380 CSY65378:CSY65380 DCU65378:DCU65380 DMQ65378:DMQ65380 DWM65378:DWM65380 EGI65378:EGI65380 EQE65378:EQE65380 FAA65378:FAA65380 FJW65378:FJW65380 FTS65378:FTS65380 GDO65378:GDO65380 GNK65378:GNK65380 GXG65378:GXG65380 HHC65378:HHC65380 HQY65378:HQY65380 IAU65378:IAU65380 IKQ65378:IKQ65380 IUM65378:IUM65380 JEI65378:JEI65380 JOE65378:JOE65380 JYA65378:JYA65380 KHW65378:KHW65380 KRS65378:KRS65380 LBO65378:LBO65380 LLK65378:LLK65380 LVG65378:LVG65380 MFC65378:MFC65380 MOY65378:MOY65380 MYU65378:MYU65380 NIQ65378:NIQ65380 NSM65378:NSM65380 OCI65378:OCI65380 OME65378:OME65380 OWA65378:OWA65380 PFW65378:PFW65380 PPS65378:PPS65380 PZO65378:PZO65380 QJK65378:QJK65380 QTG65378:QTG65380 RDC65378:RDC65380 RMY65378:RMY65380 RWU65378:RWU65380 SGQ65378:SGQ65380 SQM65378:SQM65380 TAI65378:TAI65380 TKE65378:TKE65380 TUA65378:TUA65380 UDW65378:UDW65380 UNS65378:UNS65380 UXO65378:UXO65380 VHK65378:VHK65380 VRG65378:VRG65380 WBC65378:WBC65380 WKY65378:WKY65380 WUU65378:WUU65380 II130914:II130916 SE130914:SE130916 ACA130914:ACA130916 ALW130914:ALW130916 AVS130914:AVS130916 BFO130914:BFO130916 BPK130914:BPK130916 BZG130914:BZG130916 CJC130914:CJC130916 CSY130914:CSY130916 DCU130914:DCU130916 DMQ130914:DMQ130916 DWM130914:DWM130916 EGI130914:EGI130916 EQE130914:EQE130916 FAA130914:FAA130916 FJW130914:FJW130916 FTS130914:FTS130916 GDO130914:GDO130916 GNK130914:GNK130916 GXG130914:GXG130916 HHC130914:HHC130916 HQY130914:HQY130916 IAU130914:IAU130916 IKQ130914:IKQ130916 IUM130914:IUM130916 JEI130914:JEI130916 JOE130914:JOE130916 JYA130914:JYA130916 KHW130914:KHW130916 KRS130914:KRS130916 LBO130914:LBO130916 LLK130914:LLK130916 LVG130914:LVG130916 MFC130914:MFC130916 MOY130914:MOY130916 MYU130914:MYU130916 NIQ130914:NIQ130916 NSM130914:NSM130916 OCI130914:OCI130916 OME130914:OME130916 OWA130914:OWA130916 PFW130914:PFW130916 PPS130914:PPS130916 PZO130914:PZO130916 QJK130914:QJK130916 QTG130914:QTG130916 RDC130914:RDC130916 RMY130914:RMY130916 RWU130914:RWU130916 SGQ130914:SGQ130916 SQM130914:SQM130916 TAI130914:TAI130916 TKE130914:TKE130916 TUA130914:TUA130916 UDW130914:UDW130916 UNS130914:UNS130916 UXO130914:UXO130916 VHK130914:VHK130916 VRG130914:VRG130916 WBC130914:WBC130916 WKY130914:WKY130916 WUU130914:WUU130916 II196450:II196452 SE196450:SE196452 ACA196450:ACA196452 ALW196450:ALW196452 AVS196450:AVS196452 BFO196450:BFO196452 BPK196450:BPK196452 BZG196450:BZG196452 CJC196450:CJC196452 CSY196450:CSY196452 DCU196450:DCU196452 DMQ196450:DMQ196452 DWM196450:DWM196452 EGI196450:EGI196452 EQE196450:EQE196452 FAA196450:FAA196452 FJW196450:FJW196452 FTS196450:FTS196452 GDO196450:GDO196452 GNK196450:GNK196452 GXG196450:GXG196452 HHC196450:HHC196452 HQY196450:HQY196452 IAU196450:IAU196452 IKQ196450:IKQ196452 IUM196450:IUM196452 JEI196450:JEI196452 JOE196450:JOE196452 JYA196450:JYA196452 KHW196450:KHW196452 KRS196450:KRS196452 LBO196450:LBO196452 LLK196450:LLK196452 LVG196450:LVG196452 MFC196450:MFC196452 MOY196450:MOY196452 MYU196450:MYU196452 NIQ196450:NIQ196452 NSM196450:NSM196452 OCI196450:OCI196452 OME196450:OME196452 OWA196450:OWA196452 PFW196450:PFW196452 PPS196450:PPS196452 PZO196450:PZO196452 QJK196450:QJK196452 QTG196450:QTG196452 RDC196450:RDC196452 RMY196450:RMY196452 RWU196450:RWU196452 SGQ196450:SGQ196452 SQM196450:SQM196452 TAI196450:TAI196452 TKE196450:TKE196452 TUA196450:TUA196452 UDW196450:UDW196452 UNS196450:UNS196452 UXO196450:UXO196452 VHK196450:VHK196452 VRG196450:VRG196452 WBC196450:WBC196452 WKY196450:WKY196452 WUU196450:WUU196452 II261986:II261988 SE261986:SE261988 ACA261986:ACA261988 ALW261986:ALW261988 AVS261986:AVS261988 BFO261986:BFO261988 BPK261986:BPK261988 BZG261986:BZG261988 CJC261986:CJC261988 CSY261986:CSY261988 DCU261986:DCU261988 DMQ261986:DMQ261988 DWM261986:DWM261988 EGI261986:EGI261988 EQE261986:EQE261988 FAA261986:FAA261988 FJW261986:FJW261988 FTS261986:FTS261988 GDO261986:GDO261988 GNK261986:GNK261988 GXG261986:GXG261988 HHC261986:HHC261988 HQY261986:HQY261988 IAU261986:IAU261988 IKQ261986:IKQ261988 IUM261986:IUM261988 JEI261986:JEI261988 JOE261986:JOE261988 JYA261986:JYA261988 KHW261986:KHW261988 KRS261986:KRS261988 LBO261986:LBO261988 LLK261986:LLK261988 LVG261986:LVG261988 MFC261986:MFC261988 MOY261986:MOY261988 MYU261986:MYU261988 NIQ261986:NIQ261988 NSM261986:NSM261988 OCI261986:OCI261988 OME261986:OME261988 OWA261986:OWA261988 PFW261986:PFW261988 PPS261986:PPS261988 PZO261986:PZO261988 QJK261986:QJK261988 QTG261986:QTG261988 RDC261986:RDC261988 RMY261986:RMY261988 RWU261986:RWU261988 SGQ261986:SGQ261988 SQM261986:SQM261988 TAI261986:TAI261988 TKE261986:TKE261988 TUA261986:TUA261988 UDW261986:UDW261988 UNS261986:UNS261988 UXO261986:UXO261988 VHK261986:VHK261988 VRG261986:VRG261988 WBC261986:WBC261988 WKY261986:WKY261988 WUU261986:WUU261988 II327522:II327524 SE327522:SE327524 ACA327522:ACA327524 ALW327522:ALW327524 AVS327522:AVS327524 BFO327522:BFO327524 BPK327522:BPK327524 BZG327522:BZG327524 CJC327522:CJC327524 CSY327522:CSY327524 DCU327522:DCU327524 DMQ327522:DMQ327524 DWM327522:DWM327524 EGI327522:EGI327524 EQE327522:EQE327524 FAA327522:FAA327524 FJW327522:FJW327524 FTS327522:FTS327524 GDO327522:GDO327524 GNK327522:GNK327524 GXG327522:GXG327524 HHC327522:HHC327524 HQY327522:HQY327524 IAU327522:IAU327524 IKQ327522:IKQ327524 IUM327522:IUM327524 JEI327522:JEI327524 JOE327522:JOE327524 JYA327522:JYA327524 KHW327522:KHW327524 KRS327522:KRS327524 LBO327522:LBO327524 LLK327522:LLK327524 LVG327522:LVG327524 MFC327522:MFC327524 MOY327522:MOY327524 MYU327522:MYU327524 NIQ327522:NIQ327524 NSM327522:NSM327524 OCI327522:OCI327524 OME327522:OME327524 OWA327522:OWA327524 PFW327522:PFW327524 PPS327522:PPS327524 PZO327522:PZO327524 QJK327522:QJK327524 QTG327522:QTG327524 RDC327522:RDC327524 RMY327522:RMY327524 RWU327522:RWU327524 SGQ327522:SGQ327524 SQM327522:SQM327524 TAI327522:TAI327524 TKE327522:TKE327524 TUA327522:TUA327524 UDW327522:UDW327524 UNS327522:UNS327524 UXO327522:UXO327524 VHK327522:VHK327524 VRG327522:VRG327524 WBC327522:WBC327524 WKY327522:WKY327524 WUU327522:WUU327524 II393058:II393060 SE393058:SE393060 ACA393058:ACA393060 ALW393058:ALW393060 AVS393058:AVS393060 BFO393058:BFO393060 BPK393058:BPK393060 BZG393058:BZG393060 CJC393058:CJC393060 CSY393058:CSY393060 DCU393058:DCU393060 DMQ393058:DMQ393060 DWM393058:DWM393060 EGI393058:EGI393060 EQE393058:EQE393060 FAA393058:FAA393060 FJW393058:FJW393060 FTS393058:FTS393060 GDO393058:GDO393060 GNK393058:GNK393060 GXG393058:GXG393060 HHC393058:HHC393060 HQY393058:HQY393060 IAU393058:IAU393060 IKQ393058:IKQ393060 IUM393058:IUM393060 JEI393058:JEI393060 JOE393058:JOE393060 JYA393058:JYA393060 KHW393058:KHW393060 KRS393058:KRS393060 LBO393058:LBO393060 LLK393058:LLK393060 LVG393058:LVG393060 MFC393058:MFC393060 MOY393058:MOY393060 MYU393058:MYU393060 NIQ393058:NIQ393060 NSM393058:NSM393060 OCI393058:OCI393060 OME393058:OME393060 OWA393058:OWA393060 PFW393058:PFW393060 PPS393058:PPS393060 PZO393058:PZO393060 QJK393058:QJK393060 QTG393058:QTG393060 RDC393058:RDC393060 RMY393058:RMY393060 RWU393058:RWU393060 SGQ393058:SGQ393060 SQM393058:SQM393060 TAI393058:TAI393060 TKE393058:TKE393060 TUA393058:TUA393060 UDW393058:UDW393060 UNS393058:UNS393060 UXO393058:UXO393060 VHK393058:VHK393060 VRG393058:VRG393060 WBC393058:WBC393060 WKY393058:WKY393060 WUU393058:WUU393060 II458594:II458596 SE458594:SE458596 ACA458594:ACA458596 ALW458594:ALW458596 AVS458594:AVS458596 BFO458594:BFO458596 BPK458594:BPK458596 BZG458594:BZG458596 CJC458594:CJC458596 CSY458594:CSY458596 DCU458594:DCU458596 DMQ458594:DMQ458596 DWM458594:DWM458596 EGI458594:EGI458596 EQE458594:EQE458596 FAA458594:FAA458596 FJW458594:FJW458596 FTS458594:FTS458596 GDO458594:GDO458596 GNK458594:GNK458596 GXG458594:GXG458596 HHC458594:HHC458596 HQY458594:HQY458596 IAU458594:IAU458596 IKQ458594:IKQ458596 IUM458594:IUM458596 JEI458594:JEI458596 JOE458594:JOE458596 JYA458594:JYA458596 KHW458594:KHW458596 KRS458594:KRS458596 LBO458594:LBO458596 LLK458594:LLK458596 LVG458594:LVG458596 MFC458594:MFC458596 MOY458594:MOY458596 MYU458594:MYU458596 NIQ458594:NIQ458596 NSM458594:NSM458596 OCI458594:OCI458596 OME458594:OME458596 OWA458594:OWA458596 PFW458594:PFW458596 PPS458594:PPS458596 PZO458594:PZO458596 QJK458594:QJK458596 QTG458594:QTG458596 RDC458594:RDC458596 RMY458594:RMY458596 RWU458594:RWU458596 SGQ458594:SGQ458596 SQM458594:SQM458596 TAI458594:TAI458596 TKE458594:TKE458596 TUA458594:TUA458596 UDW458594:UDW458596 UNS458594:UNS458596 UXO458594:UXO458596 VHK458594:VHK458596 VRG458594:VRG458596 WBC458594:WBC458596 WKY458594:WKY458596 WUU458594:WUU458596 II524130:II524132 SE524130:SE524132 ACA524130:ACA524132 ALW524130:ALW524132 AVS524130:AVS524132 BFO524130:BFO524132 BPK524130:BPK524132 BZG524130:BZG524132 CJC524130:CJC524132 CSY524130:CSY524132 DCU524130:DCU524132 DMQ524130:DMQ524132 DWM524130:DWM524132 EGI524130:EGI524132 EQE524130:EQE524132 FAA524130:FAA524132 FJW524130:FJW524132 FTS524130:FTS524132 GDO524130:GDO524132 GNK524130:GNK524132 GXG524130:GXG524132 HHC524130:HHC524132 HQY524130:HQY524132 IAU524130:IAU524132 IKQ524130:IKQ524132 IUM524130:IUM524132 JEI524130:JEI524132 JOE524130:JOE524132 JYA524130:JYA524132 KHW524130:KHW524132 KRS524130:KRS524132 LBO524130:LBO524132 LLK524130:LLK524132 LVG524130:LVG524132 MFC524130:MFC524132 MOY524130:MOY524132 MYU524130:MYU524132 NIQ524130:NIQ524132 NSM524130:NSM524132 OCI524130:OCI524132 OME524130:OME524132 OWA524130:OWA524132 PFW524130:PFW524132 PPS524130:PPS524132 PZO524130:PZO524132 QJK524130:QJK524132 QTG524130:QTG524132 RDC524130:RDC524132 RMY524130:RMY524132 RWU524130:RWU524132 SGQ524130:SGQ524132 SQM524130:SQM524132 TAI524130:TAI524132 TKE524130:TKE524132 TUA524130:TUA524132 UDW524130:UDW524132 UNS524130:UNS524132 UXO524130:UXO524132 VHK524130:VHK524132 VRG524130:VRG524132 WBC524130:WBC524132 WKY524130:WKY524132 WUU524130:WUU524132 II589666:II589668 SE589666:SE589668 ACA589666:ACA589668 ALW589666:ALW589668 AVS589666:AVS589668 BFO589666:BFO589668 BPK589666:BPK589668 BZG589666:BZG589668 CJC589666:CJC589668 CSY589666:CSY589668 DCU589666:DCU589668 DMQ589666:DMQ589668 DWM589666:DWM589668 EGI589666:EGI589668 EQE589666:EQE589668 FAA589666:FAA589668 FJW589666:FJW589668 FTS589666:FTS589668 GDO589666:GDO589668 GNK589666:GNK589668 GXG589666:GXG589668 HHC589666:HHC589668 HQY589666:HQY589668 IAU589666:IAU589668 IKQ589666:IKQ589668 IUM589666:IUM589668 JEI589666:JEI589668 JOE589666:JOE589668 JYA589666:JYA589668 KHW589666:KHW589668 KRS589666:KRS589668 LBO589666:LBO589668 LLK589666:LLK589668 LVG589666:LVG589668 MFC589666:MFC589668 MOY589666:MOY589668 MYU589666:MYU589668 NIQ589666:NIQ589668 NSM589666:NSM589668 OCI589666:OCI589668 OME589666:OME589668 OWA589666:OWA589668 PFW589666:PFW589668 PPS589666:PPS589668 PZO589666:PZO589668 QJK589666:QJK589668 QTG589666:QTG589668 RDC589666:RDC589668 RMY589666:RMY589668 RWU589666:RWU589668 SGQ589666:SGQ589668 SQM589666:SQM589668 TAI589666:TAI589668 TKE589666:TKE589668 TUA589666:TUA589668 UDW589666:UDW589668 UNS589666:UNS589668 UXO589666:UXO589668 VHK589666:VHK589668 VRG589666:VRG589668 WBC589666:WBC589668 WKY589666:WKY589668 WUU589666:WUU589668 II655202:II655204 SE655202:SE655204 ACA655202:ACA655204 ALW655202:ALW655204 AVS655202:AVS655204 BFO655202:BFO655204 BPK655202:BPK655204 BZG655202:BZG655204 CJC655202:CJC655204 CSY655202:CSY655204 DCU655202:DCU655204 DMQ655202:DMQ655204 DWM655202:DWM655204 EGI655202:EGI655204 EQE655202:EQE655204 FAA655202:FAA655204 FJW655202:FJW655204 FTS655202:FTS655204 GDO655202:GDO655204 GNK655202:GNK655204 GXG655202:GXG655204 HHC655202:HHC655204 HQY655202:HQY655204 IAU655202:IAU655204 IKQ655202:IKQ655204 IUM655202:IUM655204 JEI655202:JEI655204 JOE655202:JOE655204 JYA655202:JYA655204 KHW655202:KHW655204 KRS655202:KRS655204 LBO655202:LBO655204 LLK655202:LLK655204 LVG655202:LVG655204 MFC655202:MFC655204 MOY655202:MOY655204 MYU655202:MYU655204 NIQ655202:NIQ655204 NSM655202:NSM655204 OCI655202:OCI655204 OME655202:OME655204 OWA655202:OWA655204 PFW655202:PFW655204 PPS655202:PPS655204 PZO655202:PZO655204 QJK655202:QJK655204 QTG655202:QTG655204 RDC655202:RDC655204 RMY655202:RMY655204 RWU655202:RWU655204 SGQ655202:SGQ655204 SQM655202:SQM655204 TAI655202:TAI655204 TKE655202:TKE655204 TUA655202:TUA655204 UDW655202:UDW655204 UNS655202:UNS655204 UXO655202:UXO655204 VHK655202:VHK655204 VRG655202:VRG655204 WBC655202:WBC655204 WKY655202:WKY655204 WUU655202:WUU655204 II720738:II720740 SE720738:SE720740 ACA720738:ACA720740 ALW720738:ALW720740 AVS720738:AVS720740 BFO720738:BFO720740 BPK720738:BPK720740 BZG720738:BZG720740 CJC720738:CJC720740 CSY720738:CSY720740 DCU720738:DCU720740 DMQ720738:DMQ720740 DWM720738:DWM720740 EGI720738:EGI720740 EQE720738:EQE720740 FAA720738:FAA720740 FJW720738:FJW720740 FTS720738:FTS720740 GDO720738:GDO720740 GNK720738:GNK720740 GXG720738:GXG720740 HHC720738:HHC720740 HQY720738:HQY720740 IAU720738:IAU720740 IKQ720738:IKQ720740 IUM720738:IUM720740 JEI720738:JEI720740 JOE720738:JOE720740 JYA720738:JYA720740 KHW720738:KHW720740 KRS720738:KRS720740 LBO720738:LBO720740 LLK720738:LLK720740 LVG720738:LVG720740 MFC720738:MFC720740 MOY720738:MOY720740 MYU720738:MYU720740 NIQ720738:NIQ720740 NSM720738:NSM720740 OCI720738:OCI720740 OME720738:OME720740 OWA720738:OWA720740 PFW720738:PFW720740 PPS720738:PPS720740 PZO720738:PZO720740 QJK720738:QJK720740 QTG720738:QTG720740 RDC720738:RDC720740 RMY720738:RMY720740 RWU720738:RWU720740 SGQ720738:SGQ720740 SQM720738:SQM720740 TAI720738:TAI720740 TKE720738:TKE720740 TUA720738:TUA720740 UDW720738:UDW720740 UNS720738:UNS720740 UXO720738:UXO720740 VHK720738:VHK720740 VRG720738:VRG720740 WBC720738:WBC720740 WKY720738:WKY720740 WUU720738:WUU720740 II786274:II786276 SE786274:SE786276 ACA786274:ACA786276 ALW786274:ALW786276 AVS786274:AVS786276 BFO786274:BFO786276 BPK786274:BPK786276 BZG786274:BZG786276 CJC786274:CJC786276 CSY786274:CSY786276 DCU786274:DCU786276 DMQ786274:DMQ786276 DWM786274:DWM786276 EGI786274:EGI786276 EQE786274:EQE786276 FAA786274:FAA786276 FJW786274:FJW786276 FTS786274:FTS786276 GDO786274:GDO786276 GNK786274:GNK786276 GXG786274:GXG786276 HHC786274:HHC786276 HQY786274:HQY786276 IAU786274:IAU786276 IKQ786274:IKQ786276 IUM786274:IUM786276 JEI786274:JEI786276 JOE786274:JOE786276 JYA786274:JYA786276 KHW786274:KHW786276 KRS786274:KRS786276 LBO786274:LBO786276 LLK786274:LLK786276 LVG786274:LVG786276 MFC786274:MFC786276 MOY786274:MOY786276 MYU786274:MYU786276 NIQ786274:NIQ786276 NSM786274:NSM786276 OCI786274:OCI786276 OME786274:OME786276 OWA786274:OWA786276 PFW786274:PFW786276 PPS786274:PPS786276 PZO786274:PZO786276 QJK786274:QJK786276 QTG786274:QTG786276 RDC786274:RDC786276 RMY786274:RMY786276 RWU786274:RWU786276 SGQ786274:SGQ786276 SQM786274:SQM786276 TAI786274:TAI786276 TKE786274:TKE786276 TUA786274:TUA786276 UDW786274:UDW786276 UNS786274:UNS786276 UXO786274:UXO786276 VHK786274:VHK786276 VRG786274:VRG786276 WBC786274:WBC786276 WKY786274:WKY786276 WUU786274:WUU786276 II851810:II851812 SE851810:SE851812 ACA851810:ACA851812 ALW851810:ALW851812 AVS851810:AVS851812 BFO851810:BFO851812 BPK851810:BPK851812 BZG851810:BZG851812 CJC851810:CJC851812 CSY851810:CSY851812 DCU851810:DCU851812 DMQ851810:DMQ851812 DWM851810:DWM851812 EGI851810:EGI851812 EQE851810:EQE851812 FAA851810:FAA851812 FJW851810:FJW851812 FTS851810:FTS851812 GDO851810:GDO851812 GNK851810:GNK851812 GXG851810:GXG851812 HHC851810:HHC851812 HQY851810:HQY851812 IAU851810:IAU851812 IKQ851810:IKQ851812 IUM851810:IUM851812 JEI851810:JEI851812 JOE851810:JOE851812 JYA851810:JYA851812 KHW851810:KHW851812 KRS851810:KRS851812 LBO851810:LBO851812 LLK851810:LLK851812 LVG851810:LVG851812 MFC851810:MFC851812 MOY851810:MOY851812 MYU851810:MYU851812 NIQ851810:NIQ851812 NSM851810:NSM851812 OCI851810:OCI851812 OME851810:OME851812 OWA851810:OWA851812 PFW851810:PFW851812 PPS851810:PPS851812 PZO851810:PZO851812 QJK851810:QJK851812 QTG851810:QTG851812 RDC851810:RDC851812 RMY851810:RMY851812 RWU851810:RWU851812 SGQ851810:SGQ851812 SQM851810:SQM851812 TAI851810:TAI851812 TKE851810:TKE851812 TUA851810:TUA851812 UDW851810:UDW851812 UNS851810:UNS851812 UXO851810:UXO851812 VHK851810:VHK851812 VRG851810:VRG851812 WBC851810:WBC851812 WKY851810:WKY851812 WUU851810:WUU851812 II917346:II917348 SE917346:SE917348 ACA917346:ACA917348 ALW917346:ALW917348 AVS917346:AVS917348 BFO917346:BFO917348 BPK917346:BPK917348 BZG917346:BZG917348 CJC917346:CJC917348 CSY917346:CSY917348 DCU917346:DCU917348 DMQ917346:DMQ917348 DWM917346:DWM917348 EGI917346:EGI917348 EQE917346:EQE917348 FAA917346:FAA917348 FJW917346:FJW917348 FTS917346:FTS917348 GDO917346:GDO917348 GNK917346:GNK917348 GXG917346:GXG917348 HHC917346:HHC917348 HQY917346:HQY917348 IAU917346:IAU917348 IKQ917346:IKQ917348 IUM917346:IUM917348 JEI917346:JEI917348 JOE917346:JOE917348 JYA917346:JYA917348 KHW917346:KHW917348 KRS917346:KRS917348 LBO917346:LBO917348 LLK917346:LLK917348 LVG917346:LVG917348 MFC917346:MFC917348 MOY917346:MOY917348 MYU917346:MYU917348 NIQ917346:NIQ917348 NSM917346:NSM917348 OCI917346:OCI917348 OME917346:OME917348 OWA917346:OWA917348 PFW917346:PFW917348 PPS917346:PPS917348 PZO917346:PZO917348 QJK917346:QJK917348 QTG917346:QTG917348 RDC917346:RDC917348 RMY917346:RMY917348 RWU917346:RWU917348 SGQ917346:SGQ917348 SQM917346:SQM917348 TAI917346:TAI917348 TKE917346:TKE917348 TUA917346:TUA917348 UDW917346:UDW917348 UNS917346:UNS917348 UXO917346:UXO917348 VHK917346:VHK917348 VRG917346:VRG917348 WBC917346:WBC917348 WKY917346:WKY917348 WUU917346:WUU917348 II982882:II982884 SE982882:SE982884 ACA982882:ACA982884 ALW982882:ALW982884 AVS982882:AVS982884 BFO982882:BFO982884 BPK982882:BPK982884 BZG982882:BZG982884 CJC982882:CJC982884 CSY982882:CSY982884 DCU982882:DCU982884 DMQ982882:DMQ982884 DWM982882:DWM982884 EGI982882:EGI982884 EQE982882:EQE982884 FAA982882:FAA982884 FJW982882:FJW982884 FTS982882:FTS982884 GDO982882:GDO982884 GNK982882:GNK982884 GXG982882:GXG982884 HHC982882:HHC982884 HQY982882:HQY982884 IAU982882:IAU982884 IKQ982882:IKQ982884 IUM982882:IUM982884 JEI982882:JEI982884 JOE982882:JOE982884 JYA982882:JYA982884 KHW982882:KHW982884 KRS982882:KRS982884 LBO982882:LBO982884 LLK982882:LLK982884 LVG982882:LVG982884 MFC982882:MFC982884 MOY982882:MOY982884 MYU982882:MYU982884 NIQ982882:NIQ982884 NSM982882:NSM982884 OCI982882:OCI982884 OME982882:OME982884 OWA982882:OWA982884 PFW982882:PFW982884 PPS982882:PPS982884 PZO982882:PZO982884 QJK982882:QJK982884 QTG982882:QTG982884 RDC982882:RDC982884 RMY982882:RMY982884 RWU982882:RWU982884 SGQ982882:SGQ982884 SQM982882:SQM982884 TAI982882:TAI982884 TKE982882:TKE982884 TUA982882:TUA982884 UDW982882:UDW982884 UNS982882:UNS982884 UXO982882:UXO982884 VHK982882:VHK982884 VRG982882:VRG982884 WBC982882:WBC982884 WKY982882:WKY982884 WUU982882:WUU982884 II65382:II65384 SE65382:SE65384 ACA65382:ACA65384 ALW65382:ALW65384 AVS65382:AVS65384 BFO65382:BFO65384 BPK65382:BPK65384 BZG65382:BZG65384 CJC65382:CJC65384 CSY65382:CSY65384 DCU65382:DCU65384 DMQ65382:DMQ65384 DWM65382:DWM65384 EGI65382:EGI65384 EQE65382:EQE65384 FAA65382:FAA65384 FJW65382:FJW65384 FTS65382:FTS65384 GDO65382:GDO65384 GNK65382:GNK65384 GXG65382:GXG65384 HHC65382:HHC65384 HQY65382:HQY65384 IAU65382:IAU65384 IKQ65382:IKQ65384 IUM65382:IUM65384 JEI65382:JEI65384 JOE65382:JOE65384 JYA65382:JYA65384 KHW65382:KHW65384 KRS65382:KRS65384 LBO65382:LBO65384 LLK65382:LLK65384 LVG65382:LVG65384 MFC65382:MFC65384 MOY65382:MOY65384 MYU65382:MYU65384 NIQ65382:NIQ65384 NSM65382:NSM65384 OCI65382:OCI65384 OME65382:OME65384 OWA65382:OWA65384 PFW65382:PFW65384 PPS65382:PPS65384 PZO65382:PZO65384 QJK65382:QJK65384 QTG65382:QTG65384 RDC65382:RDC65384 RMY65382:RMY65384 RWU65382:RWU65384 SGQ65382:SGQ65384 SQM65382:SQM65384 TAI65382:TAI65384 TKE65382:TKE65384 TUA65382:TUA65384 UDW65382:UDW65384 UNS65382:UNS65384 UXO65382:UXO65384 VHK65382:VHK65384 VRG65382:VRG65384 WBC65382:WBC65384 WKY65382:WKY65384 WUU65382:WUU65384 II130918:II130920 SE130918:SE130920 ACA130918:ACA130920 ALW130918:ALW130920 AVS130918:AVS130920 BFO130918:BFO130920 BPK130918:BPK130920 BZG130918:BZG130920 CJC130918:CJC130920 CSY130918:CSY130920 DCU130918:DCU130920 DMQ130918:DMQ130920 DWM130918:DWM130920 EGI130918:EGI130920 EQE130918:EQE130920 FAA130918:FAA130920 FJW130918:FJW130920 FTS130918:FTS130920 GDO130918:GDO130920 GNK130918:GNK130920 GXG130918:GXG130920 HHC130918:HHC130920 HQY130918:HQY130920 IAU130918:IAU130920 IKQ130918:IKQ130920 IUM130918:IUM130920 JEI130918:JEI130920 JOE130918:JOE130920 JYA130918:JYA130920 KHW130918:KHW130920 KRS130918:KRS130920 LBO130918:LBO130920 LLK130918:LLK130920 LVG130918:LVG130920 MFC130918:MFC130920 MOY130918:MOY130920 MYU130918:MYU130920 NIQ130918:NIQ130920 NSM130918:NSM130920 OCI130918:OCI130920 OME130918:OME130920 OWA130918:OWA130920 PFW130918:PFW130920 PPS130918:PPS130920 PZO130918:PZO130920 QJK130918:QJK130920 QTG130918:QTG130920 RDC130918:RDC130920 RMY130918:RMY130920 RWU130918:RWU130920 SGQ130918:SGQ130920 SQM130918:SQM130920 TAI130918:TAI130920 TKE130918:TKE130920 TUA130918:TUA130920 UDW130918:UDW130920 UNS130918:UNS130920 UXO130918:UXO130920 VHK130918:VHK130920 VRG130918:VRG130920 WBC130918:WBC130920 WKY130918:WKY130920 WUU130918:WUU130920 II196454:II196456 SE196454:SE196456 ACA196454:ACA196456 ALW196454:ALW196456 AVS196454:AVS196456 BFO196454:BFO196456 BPK196454:BPK196456 BZG196454:BZG196456 CJC196454:CJC196456 CSY196454:CSY196456 DCU196454:DCU196456 DMQ196454:DMQ196456 DWM196454:DWM196456 EGI196454:EGI196456 EQE196454:EQE196456 FAA196454:FAA196456 FJW196454:FJW196456 FTS196454:FTS196456 GDO196454:GDO196456 GNK196454:GNK196456 GXG196454:GXG196456 HHC196454:HHC196456 HQY196454:HQY196456 IAU196454:IAU196456 IKQ196454:IKQ196456 IUM196454:IUM196456 JEI196454:JEI196456 JOE196454:JOE196456 JYA196454:JYA196456 KHW196454:KHW196456 KRS196454:KRS196456 LBO196454:LBO196456 LLK196454:LLK196456 LVG196454:LVG196456 MFC196454:MFC196456 MOY196454:MOY196456 MYU196454:MYU196456 NIQ196454:NIQ196456 NSM196454:NSM196456 OCI196454:OCI196456 OME196454:OME196456 OWA196454:OWA196456 PFW196454:PFW196456 PPS196454:PPS196456 PZO196454:PZO196456 QJK196454:QJK196456 QTG196454:QTG196456 RDC196454:RDC196456 RMY196454:RMY196456 RWU196454:RWU196456 SGQ196454:SGQ196456 SQM196454:SQM196456 TAI196454:TAI196456 TKE196454:TKE196456 TUA196454:TUA196456 UDW196454:UDW196456 UNS196454:UNS196456 UXO196454:UXO196456 VHK196454:VHK196456 VRG196454:VRG196456 WBC196454:WBC196456 WKY196454:WKY196456 WUU196454:WUU196456 II261990:II261992 SE261990:SE261992 ACA261990:ACA261992 ALW261990:ALW261992 AVS261990:AVS261992 BFO261990:BFO261992 BPK261990:BPK261992 BZG261990:BZG261992 CJC261990:CJC261992 CSY261990:CSY261992 DCU261990:DCU261992 DMQ261990:DMQ261992 DWM261990:DWM261992 EGI261990:EGI261992 EQE261990:EQE261992 FAA261990:FAA261992 FJW261990:FJW261992 FTS261990:FTS261992 GDO261990:GDO261992 GNK261990:GNK261992 GXG261990:GXG261992 HHC261990:HHC261992 HQY261990:HQY261992 IAU261990:IAU261992 IKQ261990:IKQ261992 IUM261990:IUM261992 JEI261990:JEI261992 JOE261990:JOE261992 JYA261990:JYA261992 KHW261990:KHW261992 KRS261990:KRS261992 LBO261990:LBO261992 LLK261990:LLK261992 LVG261990:LVG261992 MFC261990:MFC261992 MOY261990:MOY261992 MYU261990:MYU261992 NIQ261990:NIQ261992 NSM261990:NSM261992 OCI261990:OCI261992 OME261990:OME261992 OWA261990:OWA261992 PFW261990:PFW261992 PPS261990:PPS261992 PZO261990:PZO261992 QJK261990:QJK261992 QTG261990:QTG261992 RDC261990:RDC261992 RMY261990:RMY261992 RWU261990:RWU261992 SGQ261990:SGQ261992 SQM261990:SQM261992 TAI261990:TAI261992 TKE261990:TKE261992 TUA261990:TUA261992 UDW261990:UDW261992 UNS261990:UNS261992 UXO261990:UXO261992 VHK261990:VHK261992 VRG261990:VRG261992 WBC261990:WBC261992 WKY261990:WKY261992 WUU261990:WUU261992 II327526:II327528 SE327526:SE327528 ACA327526:ACA327528 ALW327526:ALW327528 AVS327526:AVS327528 BFO327526:BFO327528 BPK327526:BPK327528 BZG327526:BZG327528 CJC327526:CJC327528 CSY327526:CSY327528 DCU327526:DCU327528 DMQ327526:DMQ327528 DWM327526:DWM327528 EGI327526:EGI327528 EQE327526:EQE327528 FAA327526:FAA327528 FJW327526:FJW327528 FTS327526:FTS327528 GDO327526:GDO327528 GNK327526:GNK327528 GXG327526:GXG327528 HHC327526:HHC327528 HQY327526:HQY327528 IAU327526:IAU327528 IKQ327526:IKQ327528 IUM327526:IUM327528 JEI327526:JEI327528 JOE327526:JOE327528 JYA327526:JYA327528 KHW327526:KHW327528 KRS327526:KRS327528 LBO327526:LBO327528 LLK327526:LLK327528 LVG327526:LVG327528 MFC327526:MFC327528 MOY327526:MOY327528 MYU327526:MYU327528 NIQ327526:NIQ327528 NSM327526:NSM327528 OCI327526:OCI327528 OME327526:OME327528 OWA327526:OWA327528 PFW327526:PFW327528 PPS327526:PPS327528 PZO327526:PZO327528 QJK327526:QJK327528 QTG327526:QTG327528 RDC327526:RDC327528 RMY327526:RMY327528 RWU327526:RWU327528 SGQ327526:SGQ327528 SQM327526:SQM327528 TAI327526:TAI327528 TKE327526:TKE327528 TUA327526:TUA327528 UDW327526:UDW327528 UNS327526:UNS327528 UXO327526:UXO327528 VHK327526:VHK327528 VRG327526:VRG327528 WBC327526:WBC327528 WKY327526:WKY327528 WUU327526:WUU327528 II393062:II393064 SE393062:SE393064 ACA393062:ACA393064 ALW393062:ALW393064 AVS393062:AVS393064 BFO393062:BFO393064 BPK393062:BPK393064 BZG393062:BZG393064 CJC393062:CJC393064 CSY393062:CSY393064 DCU393062:DCU393064 DMQ393062:DMQ393064 DWM393062:DWM393064 EGI393062:EGI393064 EQE393062:EQE393064 FAA393062:FAA393064 FJW393062:FJW393064 FTS393062:FTS393064 GDO393062:GDO393064 GNK393062:GNK393064 GXG393062:GXG393064 HHC393062:HHC393064 HQY393062:HQY393064 IAU393062:IAU393064 IKQ393062:IKQ393064 IUM393062:IUM393064 JEI393062:JEI393064 JOE393062:JOE393064 JYA393062:JYA393064 KHW393062:KHW393064 KRS393062:KRS393064 LBO393062:LBO393064 LLK393062:LLK393064 LVG393062:LVG393064 MFC393062:MFC393064 MOY393062:MOY393064 MYU393062:MYU393064 NIQ393062:NIQ393064 NSM393062:NSM393064 OCI393062:OCI393064 OME393062:OME393064 OWA393062:OWA393064 PFW393062:PFW393064 PPS393062:PPS393064 PZO393062:PZO393064 QJK393062:QJK393064 QTG393062:QTG393064 RDC393062:RDC393064 RMY393062:RMY393064 RWU393062:RWU393064 SGQ393062:SGQ393064 SQM393062:SQM393064 TAI393062:TAI393064 TKE393062:TKE393064 TUA393062:TUA393064 UDW393062:UDW393064 UNS393062:UNS393064 UXO393062:UXO393064 VHK393062:VHK393064 VRG393062:VRG393064 WBC393062:WBC393064 WKY393062:WKY393064 WUU393062:WUU393064 II458598:II458600 SE458598:SE458600 ACA458598:ACA458600 ALW458598:ALW458600 AVS458598:AVS458600 BFO458598:BFO458600 BPK458598:BPK458600 BZG458598:BZG458600 CJC458598:CJC458600 CSY458598:CSY458600 DCU458598:DCU458600 DMQ458598:DMQ458600 DWM458598:DWM458600 EGI458598:EGI458600 EQE458598:EQE458600 FAA458598:FAA458600 FJW458598:FJW458600 FTS458598:FTS458600 GDO458598:GDO458600 GNK458598:GNK458600 GXG458598:GXG458600 HHC458598:HHC458600 HQY458598:HQY458600 IAU458598:IAU458600 IKQ458598:IKQ458600 IUM458598:IUM458600 JEI458598:JEI458600 JOE458598:JOE458600 JYA458598:JYA458600 KHW458598:KHW458600 KRS458598:KRS458600 LBO458598:LBO458600 LLK458598:LLK458600 LVG458598:LVG458600 MFC458598:MFC458600 MOY458598:MOY458600 MYU458598:MYU458600 NIQ458598:NIQ458600 NSM458598:NSM458600 OCI458598:OCI458600 OME458598:OME458600 OWA458598:OWA458600 PFW458598:PFW458600 PPS458598:PPS458600 PZO458598:PZO458600 QJK458598:QJK458600 QTG458598:QTG458600 RDC458598:RDC458600 RMY458598:RMY458600 RWU458598:RWU458600 SGQ458598:SGQ458600 SQM458598:SQM458600 TAI458598:TAI458600 TKE458598:TKE458600 TUA458598:TUA458600 UDW458598:UDW458600 UNS458598:UNS458600 UXO458598:UXO458600 VHK458598:VHK458600 VRG458598:VRG458600 WBC458598:WBC458600 WKY458598:WKY458600 WUU458598:WUU458600 II524134:II524136 SE524134:SE524136 ACA524134:ACA524136 ALW524134:ALW524136 AVS524134:AVS524136 BFO524134:BFO524136 BPK524134:BPK524136 BZG524134:BZG524136 CJC524134:CJC524136 CSY524134:CSY524136 DCU524134:DCU524136 DMQ524134:DMQ524136 DWM524134:DWM524136 EGI524134:EGI524136 EQE524134:EQE524136 FAA524134:FAA524136 FJW524134:FJW524136 FTS524134:FTS524136 GDO524134:GDO524136 GNK524134:GNK524136 GXG524134:GXG524136 HHC524134:HHC524136 HQY524134:HQY524136 IAU524134:IAU524136 IKQ524134:IKQ524136 IUM524134:IUM524136 JEI524134:JEI524136 JOE524134:JOE524136 JYA524134:JYA524136 KHW524134:KHW524136 KRS524134:KRS524136 LBO524134:LBO524136 LLK524134:LLK524136 LVG524134:LVG524136 MFC524134:MFC524136 MOY524134:MOY524136 MYU524134:MYU524136 NIQ524134:NIQ524136 NSM524134:NSM524136 OCI524134:OCI524136 OME524134:OME524136 OWA524134:OWA524136 PFW524134:PFW524136 PPS524134:PPS524136 PZO524134:PZO524136 QJK524134:QJK524136 QTG524134:QTG524136 RDC524134:RDC524136 RMY524134:RMY524136 RWU524134:RWU524136 SGQ524134:SGQ524136 SQM524134:SQM524136 TAI524134:TAI524136 TKE524134:TKE524136 TUA524134:TUA524136 UDW524134:UDW524136 UNS524134:UNS524136 UXO524134:UXO524136 VHK524134:VHK524136 VRG524134:VRG524136 WBC524134:WBC524136 WKY524134:WKY524136 WUU524134:WUU524136 II589670:II589672 SE589670:SE589672 ACA589670:ACA589672 ALW589670:ALW589672 AVS589670:AVS589672 BFO589670:BFO589672 BPK589670:BPK589672 BZG589670:BZG589672 CJC589670:CJC589672 CSY589670:CSY589672 DCU589670:DCU589672 DMQ589670:DMQ589672 DWM589670:DWM589672 EGI589670:EGI589672 EQE589670:EQE589672 FAA589670:FAA589672 FJW589670:FJW589672 FTS589670:FTS589672 GDO589670:GDO589672 GNK589670:GNK589672 GXG589670:GXG589672 HHC589670:HHC589672 HQY589670:HQY589672 IAU589670:IAU589672 IKQ589670:IKQ589672 IUM589670:IUM589672 JEI589670:JEI589672 JOE589670:JOE589672 JYA589670:JYA589672 KHW589670:KHW589672 KRS589670:KRS589672 LBO589670:LBO589672 LLK589670:LLK589672 LVG589670:LVG589672 MFC589670:MFC589672 MOY589670:MOY589672 MYU589670:MYU589672 NIQ589670:NIQ589672 NSM589670:NSM589672 OCI589670:OCI589672 OME589670:OME589672 OWA589670:OWA589672 PFW589670:PFW589672 PPS589670:PPS589672 PZO589670:PZO589672 QJK589670:QJK589672 QTG589670:QTG589672 RDC589670:RDC589672 RMY589670:RMY589672 RWU589670:RWU589672 SGQ589670:SGQ589672 SQM589670:SQM589672 TAI589670:TAI589672 TKE589670:TKE589672 TUA589670:TUA589672 UDW589670:UDW589672 UNS589670:UNS589672 UXO589670:UXO589672 VHK589670:VHK589672 VRG589670:VRG589672 WBC589670:WBC589672 WKY589670:WKY589672 WUU589670:WUU589672 II655206:II655208 SE655206:SE655208 ACA655206:ACA655208 ALW655206:ALW655208 AVS655206:AVS655208 BFO655206:BFO655208 BPK655206:BPK655208 BZG655206:BZG655208 CJC655206:CJC655208 CSY655206:CSY655208 DCU655206:DCU655208 DMQ655206:DMQ655208 DWM655206:DWM655208 EGI655206:EGI655208 EQE655206:EQE655208 FAA655206:FAA655208 FJW655206:FJW655208 FTS655206:FTS655208 GDO655206:GDO655208 GNK655206:GNK655208 GXG655206:GXG655208 HHC655206:HHC655208 HQY655206:HQY655208 IAU655206:IAU655208 IKQ655206:IKQ655208 IUM655206:IUM655208 JEI655206:JEI655208 JOE655206:JOE655208 JYA655206:JYA655208 KHW655206:KHW655208 KRS655206:KRS655208 LBO655206:LBO655208 LLK655206:LLK655208 LVG655206:LVG655208 MFC655206:MFC655208 MOY655206:MOY655208 MYU655206:MYU655208 NIQ655206:NIQ655208 NSM655206:NSM655208 OCI655206:OCI655208 OME655206:OME655208 OWA655206:OWA655208 PFW655206:PFW655208 PPS655206:PPS655208 PZO655206:PZO655208 QJK655206:QJK655208 QTG655206:QTG655208 RDC655206:RDC655208 RMY655206:RMY655208 RWU655206:RWU655208 SGQ655206:SGQ655208 SQM655206:SQM655208 TAI655206:TAI655208 TKE655206:TKE655208 TUA655206:TUA655208 UDW655206:UDW655208 UNS655206:UNS655208 UXO655206:UXO655208 VHK655206:VHK655208 VRG655206:VRG655208 WBC655206:WBC655208 WKY655206:WKY655208 WUU655206:WUU655208 II720742:II720744 SE720742:SE720744 ACA720742:ACA720744 ALW720742:ALW720744 AVS720742:AVS720744 BFO720742:BFO720744 BPK720742:BPK720744 BZG720742:BZG720744 CJC720742:CJC720744 CSY720742:CSY720744 DCU720742:DCU720744 DMQ720742:DMQ720744 DWM720742:DWM720744 EGI720742:EGI720744 EQE720742:EQE720744 FAA720742:FAA720744 FJW720742:FJW720744 FTS720742:FTS720744 GDO720742:GDO720744 GNK720742:GNK720744 GXG720742:GXG720744 HHC720742:HHC720744 HQY720742:HQY720744 IAU720742:IAU720744 IKQ720742:IKQ720744 IUM720742:IUM720744 JEI720742:JEI720744 JOE720742:JOE720744 JYA720742:JYA720744 KHW720742:KHW720744 KRS720742:KRS720744 LBO720742:LBO720744 LLK720742:LLK720744 LVG720742:LVG720744 MFC720742:MFC720744 MOY720742:MOY720744 MYU720742:MYU720744 NIQ720742:NIQ720744 NSM720742:NSM720744 OCI720742:OCI720744 OME720742:OME720744 OWA720742:OWA720744 PFW720742:PFW720744 PPS720742:PPS720744 PZO720742:PZO720744 QJK720742:QJK720744 QTG720742:QTG720744 RDC720742:RDC720744 RMY720742:RMY720744 RWU720742:RWU720744 SGQ720742:SGQ720744 SQM720742:SQM720744 TAI720742:TAI720744 TKE720742:TKE720744 TUA720742:TUA720744 UDW720742:UDW720744 UNS720742:UNS720744 UXO720742:UXO720744 VHK720742:VHK720744 VRG720742:VRG720744 WBC720742:WBC720744 WKY720742:WKY720744 WUU720742:WUU720744 II786278:II786280 SE786278:SE786280 ACA786278:ACA786280 ALW786278:ALW786280 AVS786278:AVS786280 BFO786278:BFO786280 BPK786278:BPK786280 BZG786278:BZG786280 CJC786278:CJC786280 CSY786278:CSY786280 DCU786278:DCU786280 DMQ786278:DMQ786280 DWM786278:DWM786280 EGI786278:EGI786280 EQE786278:EQE786280 FAA786278:FAA786280 FJW786278:FJW786280 FTS786278:FTS786280 GDO786278:GDO786280 GNK786278:GNK786280 GXG786278:GXG786280 HHC786278:HHC786280 HQY786278:HQY786280 IAU786278:IAU786280 IKQ786278:IKQ786280 IUM786278:IUM786280 JEI786278:JEI786280 JOE786278:JOE786280 JYA786278:JYA786280 KHW786278:KHW786280 KRS786278:KRS786280 LBO786278:LBO786280 LLK786278:LLK786280 LVG786278:LVG786280 MFC786278:MFC786280 MOY786278:MOY786280 MYU786278:MYU786280 NIQ786278:NIQ786280 NSM786278:NSM786280 OCI786278:OCI786280 OME786278:OME786280 OWA786278:OWA786280 PFW786278:PFW786280 PPS786278:PPS786280 PZO786278:PZO786280 QJK786278:QJK786280 QTG786278:QTG786280 RDC786278:RDC786280 RMY786278:RMY786280 RWU786278:RWU786280 SGQ786278:SGQ786280 SQM786278:SQM786280 TAI786278:TAI786280 TKE786278:TKE786280 TUA786278:TUA786280 UDW786278:UDW786280 UNS786278:UNS786280 UXO786278:UXO786280 VHK786278:VHK786280 VRG786278:VRG786280 WBC786278:WBC786280 WKY786278:WKY786280 WUU786278:WUU786280 II851814:II851816 SE851814:SE851816 ACA851814:ACA851816 ALW851814:ALW851816 AVS851814:AVS851816 BFO851814:BFO851816 BPK851814:BPK851816 BZG851814:BZG851816 CJC851814:CJC851816 CSY851814:CSY851816 DCU851814:DCU851816 DMQ851814:DMQ851816 DWM851814:DWM851816 EGI851814:EGI851816 EQE851814:EQE851816 FAA851814:FAA851816 FJW851814:FJW851816 FTS851814:FTS851816 GDO851814:GDO851816 GNK851814:GNK851816 GXG851814:GXG851816 HHC851814:HHC851816 HQY851814:HQY851816 IAU851814:IAU851816 IKQ851814:IKQ851816 IUM851814:IUM851816 JEI851814:JEI851816 JOE851814:JOE851816 JYA851814:JYA851816 KHW851814:KHW851816 KRS851814:KRS851816 LBO851814:LBO851816 LLK851814:LLK851816 LVG851814:LVG851816 MFC851814:MFC851816 MOY851814:MOY851816 MYU851814:MYU851816 NIQ851814:NIQ851816 NSM851814:NSM851816 OCI851814:OCI851816 OME851814:OME851816 OWA851814:OWA851816 PFW851814:PFW851816 PPS851814:PPS851816 PZO851814:PZO851816 QJK851814:QJK851816 QTG851814:QTG851816 RDC851814:RDC851816 RMY851814:RMY851816 RWU851814:RWU851816 SGQ851814:SGQ851816 SQM851814:SQM851816 TAI851814:TAI851816 TKE851814:TKE851816 TUA851814:TUA851816 UDW851814:UDW851816 UNS851814:UNS851816 UXO851814:UXO851816 VHK851814:VHK851816 VRG851814:VRG851816 WBC851814:WBC851816 WKY851814:WKY851816 WUU851814:WUU851816 II917350:II917352 SE917350:SE917352 ACA917350:ACA917352 ALW917350:ALW917352 AVS917350:AVS917352 BFO917350:BFO917352 BPK917350:BPK917352 BZG917350:BZG917352 CJC917350:CJC917352 CSY917350:CSY917352 DCU917350:DCU917352 DMQ917350:DMQ917352 DWM917350:DWM917352 EGI917350:EGI917352 EQE917350:EQE917352 FAA917350:FAA917352 FJW917350:FJW917352 FTS917350:FTS917352 GDO917350:GDO917352 GNK917350:GNK917352 GXG917350:GXG917352 HHC917350:HHC917352 HQY917350:HQY917352 IAU917350:IAU917352 IKQ917350:IKQ917352 IUM917350:IUM917352 JEI917350:JEI917352 JOE917350:JOE917352 JYA917350:JYA917352 KHW917350:KHW917352 KRS917350:KRS917352 LBO917350:LBO917352 LLK917350:LLK917352 LVG917350:LVG917352 MFC917350:MFC917352 MOY917350:MOY917352 MYU917350:MYU917352 NIQ917350:NIQ917352 NSM917350:NSM917352 OCI917350:OCI917352 OME917350:OME917352 OWA917350:OWA917352 PFW917350:PFW917352 PPS917350:PPS917352 PZO917350:PZO917352 QJK917350:QJK917352 QTG917350:QTG917352 RDC917350:RDC917352 RMY917350:RMY917352 RWU917350:RWU917352 SGQ917350:SGQ917352 SQM917350:SQM917352 TAI917350:TAI917352 TKE917350:TKE917352 TUA917350:TUA917352 UDW917350:UDW917352 UNS917350:UNS917352 UXO917350:UXO917352 VHK917350:VHK917352 VRG917350:VRG917352 WBC917350:WBC917352 WKY917350:WKY917352 WUU917350:WUU917352 II982886:II982888 SE982886:SE982888 ACA982886:ACA982888 ALW982886:ALW982888 AVS982886:AVS982888 BFO982886:BFO982888 BPK982886:BPK982888 BZG982886:BZG982888 CJC982886:CJC982888 CSY982886:CSY982888 DCU982886:DCU982888 DMQ982886:DMQ982888 DWM982886:DWM982888 EGI982886:EGI982888 EQE982886:EQE982888 FAA982886:FAA982888 FJW982886:FJW982888 FTS982886:FTS982888 GDO982886:GDO982888 GNK982886:GNK982888 GXG982886:GXG982888 HHC982886:HHC982888 HQY982886:HQY982888 IAU982886:IAU982888 IKQ982886:IKQ982888 IUM982886:IUM982888 JEI982886:JEI982888 JOE982886:JOE982888 JYA982886:JYA982888 KHW982886:KHW982888 KRS982886:KRS982888 LBO982886:LBO982888 LLK982886:LLK982888 LVG982886:LVG982888 MFC982886:MFC982888 MOY982886:MOY982888 MYU982886:MYU982888 NIQ982886:NIQ982888 NSM982886:NSM982888 OCI982886:OCI982888 OME982886:OME982888 OWA982886:OWA982888 PFW982886:PFW982888 PPS982886:PPS982888 PZO982886:PZO982888 QJK982886:QJK982888 QTG982886:QTG982888 RDC982886:RDC982888 RMY982886:RMY982888 RWU982886:RWU982888 SGQ982886:SGQ982888 SQM982886:SQM982888 TAI982886:TAI982888 TKE982886:TKE982888 TUA982886:TUA982888 UDW982886:UDW982888 UNS982886:UNS982888 UXO982886:UXO982888 VHK982886:VHK982888 VRG982886:VRG982888 WBC982886:WBC982888 WKY982886:WKY982888 WUU982886:WUU982888" xr:uid="{A3828277-EB22-4C59-8879-904B1A858F12}"/>
  </dataValidations>
  <printOptions horizontalCentered="1" verticalCentered="1"/>
  <pageMargins left="0" right="0" top="0.39370078740157483" bottom="0.74803149606299213" header="0.31496062992125984" footer="0.11811023622047245"/>
  <pageSetup paperSize="120" scale="34" orientation="landscape" r:id="rId1"/>
  <headerFooter alignWithMargins="0">
    <oddHeader>&amp;C&amp;G</oddHeader>
    <oddFooter>&amp;C_x000D_&amp;1#&amp;"Calibri"&amp;10&amp;K008000 Información Pública - La Previsora S.A. Compañía de Seguros</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C1726-C544-4D91-BDCC-3D55BDA87D36}">
  <dimension ref="A1:Q109"/>
  <sheetViews>
    <sheetView showGridLines="0" zoomScale="50" zoomScaleNormal="50" workbookViewId="0">
      <pane ySplit="7950" topLeftCell="A72" activePane="bottomLeft"/>
      <selection pane="bottomLeft" activeCell="M63" sqref="M63"/>
      <selection activeCell="F54" sqref="F54"/>
    </sheetView>
  </sheetViews>
  <sheetFormatPr defaultColWidth="0" defaultRowHeight="14.45" customHeight="1" zeroHeight="1"/>
  <cols>
    <col min="1" max="2" width="11.42578125" customWidth="1"/>
    <col min="3" max="3" width="16" customWidth="1"/>
    <col min="4" max="4" width="20.140625" customWidth="1"/>
    <col min="5" max="5" width="29.5703125" customWidth="1"/>
    <col min="6" max="6" width="54.140625" customWidth="1"/>
    <col min="7" max="7" width="51.5703125" customWidth="1"/>
    <col min="8" max="8" width="29.85546875" customWidth="1"/>
    <col min="9" max="9" width="19" customWidth="1"/>
    <col min="10" max="10" width="19.5703125" customWidth="1"/>
    <col min="11" max="11" width="19.85546875" customWidth="1"/>
    <col min="12" max="12" width="11.42578125" customWidth="1"/>
    <col min="13" max="13" width="16.140625" customWidth="1"/>
    <col min="14" max="14" width="16.5703125" customWidth="1"/>
    <col min="15" max="15" width="6" customWidth="1"/>
    <col min="16" max="16384" width="11.42578125" hidden="1"/>
  </cols>
  <sheetData>
    <row r="1" spans="1:17">
      <c r="A1" s="540"/>
      <c r="B1" s="540"/>
      <c r="C1" s="540"/>
      <c r="D1" s="540"/>
      <c r="E1" s="540"/>
      <c r="F1" s="540"/>
      <c r="G1" s="541" t="s">
        <v>1211</v>
      </c>
      <c r="H1" s="541"/>
      <c r="I1" s="541"/>
      <c r="J1" s="541"/>
      <c r="K1" s="541"/>
      <c r="L1" s="541"/>
      <c r="M1" s="541"/>
      <c r="N1" s="541"/>
    </row>
    <row r="2" spans="1:17" ht="15" customHeight="1">
      <c r="A2" s="540"/>
      <c r="B2" s="540"/>
      <c r="C2" s="540"/>
      <c r="D2" s="540"/>
      <c r="E2" s="540"/>
      <c r="F2" s="540"/>
      <c r="G2" s="541"/>
      <c r="H2" s="541"/>
      <c r="I2" s="541"/>
      <c r="J2" s="541"/>
      <c r="K2" s="541"/>
      <c r="L2" s="541"/>
      <c r="M2" s="541"/>
      <c r="N2" s="541"/>
      <c r="O2" s="33"/>
      <c r="P2" s="33"/>
      <c r="Q2" s="33"/>
    </row>
    <row r="3" spans="1:17" ht="15" customHeight="1">
      <c r="A3" s="540"/>
      <c r="B3" s="540"/>
      <c r="C3" s="540"/>
      <c r="D3" s="540"/>
      <c r="E3" s="540"/>
      <c r="F3" s="540"/>
      <c r="G3" s="541"/>
      <c r="H3" s="541"/>
      <c r="I3" s="541"/>
      <c r="J3" s="541"/>
      <c r="K3" s="541"/>
      <c r="L3" s="541"/>
      <c r="M3" s="541"/>
      <c r="N3" s="541"/>
      <c r="O3" s="33"/>
      <c r="P3" s="33"/>
      <c r="Q3" s="33"/>
    </row>
    <row r="4" spans="1:17" ht="15" customHeight="1">
      <c r="A4" s="540"/>
      <c r="B4" s="540"/>
      <c r="C4" s="540"/>
      <c r="D4" s="540"/>
      <c r="E4" s="540"/>
      <c r="F4" s="540"/>
      <c r="G4" s="541"/>
      <c r="H4" s="541"/>
      <c r="I4" s="541"/>
      <c r="J4" s="541"/>
      <c r="K4" s="541"/>
      <c r="L4" s="541"/>
      <c r="M4" s="541"/>
      <c r="N4" s="541"/>
      <c r="O4" s="33"/>
      <c r="P4" s="33"/>
      <c r="Q4" s="33"/>
    </row>
    <row r="5" spans="1:17" ht="15" customHeight="1">
      <c r="A5" s="540"/>
      <c r="B5" s="540"/>
      <c r="C5" s="540"/>
      <c r="D5" s="540"/>
      <c r="E5" s="540"/>
      <c r="F5" s="540"/>
      <c r="G5" s="541"/>
      <c r="H5" s="541"/>
      <c r="I5" s="541"/>
      <c r="J5" s="541"/>
      <c r="K5" s="541"/>
      <c r="L5" s="541"/>
      <c r="M5" s="541"/>
      <c r="N5" s="541"/>
      <c r="O5" s="33"/>
      <c r="P5" s="33"/>
      <c r="Q5" s="33"/>
    </row>
    <row r="6" spans="1:17" ht="15" customHeight="1">
      <c r="A6" s="540"/>
      <c r="B6" s="540"/>
      <c r="C6" s="540"/>
      <c r="D6" s="540"/>
      <c r="E6" s="540"/>
      <c r="F6" s="540"/>
      <c r="G6" s="541"/>
      <c r="H6" s="541"/>
      <c r="I6" s="541"/>
      <c r="J6" s="541"/>
      <c r="K6" s="541"/>
      <c r="L6" s="541"/>
      <c r="M6" s="541"/>
      <c r="N6" s="541"/>
      <c r="O6" s="33"/>
      <c r="P6" s="33"/>
      <c r="Q6" s="33"/>
    </row>
    <row r="7" spans="1:17" ht="15" customHeight="1">
      <c r="A7" s="540"/>
      <c r="B7" s="540"/>
      <c r="C7" s="540"/>
      <c r="D7" s="540"/>
      <c r="E7" s="540"/>
      <c r="F7" s="540"/>
      <c r="G7" s="541"/>
      <c r="H7" s="541"/>
      <c r="I7" s="541"/>
      <c r="J7" s="541"/>
      <c r="K7" s="541"/>
      <c r="L7" s="541"/>
      <c r="M7" s="541"/>
      <c r="N7" s="541"/>
      <c r="O7" s="33"/>
      <c r="P7" s="33"/>
      <c r="Q7" s="33"/>
    </row>
    <row r="8" spans="1:17" ht="15" customHeight="1">
      <c r="A8" s="540"/>
      <c r="B8" s="540"/>
      <c r="C8" s="540"/>
      <c r="D8" s="540"/>
      <c r="E8" s="540"/>
      <c r="F8" s="540"/>
      <c r="G8" s="541"/>
      <c r="H8" s="541"/>
      <c r="I8" s="541"/>
      <c r="J8" s="541"/>
      <c r="K8" s="541"/>
      <c r="L8" s="541"/>
      <c r="M8" s="541"/>
      <c r="N8" s="541"/>
      <c r="O8" s="33"/>
      <c r="P8" s="33"/>
      <c r="Q8" s="33"/>
    </row>
    <row r="9" spans="1:17" ht="15" customHeight="1">
      <c r="A9" s="540"/>
      <c r="B9" s="540"/>
      <c r="C9" s="540"/>
      <c r="D9" s="540"/>
      <c r="E9" s="540"/>
      <c r="F9" s="540"/>
      <c r="G9" s="541"/>
      <c r="H9" s="541"/>
      <c r="I9" s="541"/>
      <c r="J9" s="541"/>
      <c r="K9" s="541"/>
      <c r="L9" s="541"/>
      <c r="M9" s="541"/>
      <c r="N9" s="541"/>
      <c r="O9" s="33"/>
      <c r="P9" s="33"/>
      <c r="Q9" s="33"/>
    </row>
    <row r="10" spans="1:17" ht="15" customHeight="1">
      <c r="A10" s="540"/>
      <c r="B10" s="540"/>
      <c r="C10" s="540"/>
      <c r="D10" s="540"/>
      <c r="E10" s="540"/>
      <c r="F10" s="540"/>
      <c r="G10" s="541"/>
      <c r="H10" s="541"/>
      <c r="I10" s="541"/>
      <c r="J10" s="541"/>
      <c r="K10" s="541"/>
      <c r="L10" s="541"/>
      <c r="M10" s="541"/>
      <c r="N10" s="541"/>
      <c r="O10" s="33"/>
      <c r="P10" s="33"/>
      <c r="Q10" s="33"/>
    </row>
    <row r="11" spans="1:17" ht="15" customHeight="1">
      <c r="A11" s="540"/>
      <c r="B11" s="540"/>
      <c r="C11" s="540"/>
      <c r="D11" s="540"/>
      <c r="E11" s="540"/>
      <c r="F11" s="540"/>
      <c r="G11" s="541"/>
      <c r="H11" s="541"/>
      <c r="I11" s="541"/>
      <c r="J11" s="541"/>
      <c r="K11" s="541"/>
      <c r="L11" s="541"/>
      <c r="M11" s="541"/>
      <c r="N11" s="541"/>
      <c r="O11" s="92"/>
    </row>
    <row r="12" spans="1:17" ht="65.25" customHeight="1">
      <c r="A12" s="542" t="s">
        <v>1212</v>
      </c>
      <c r="B12" s="542"/>
      <c r="C12" s="542"/>
      <c r="D12" s="542"/>
      <c r="E12" s="542"/>
      <c r="F12" s="542"/>
      <c r="G12" s="542"/>
      <c r="H12" s="542"/>
      <c r="I12" s="542"/>
      <c r="J12" s="542"/>
      <c r="K12" s="542"/>
      <c r="L12" s="542"/>
      <c r="M12" s="542"/>
      <c r="N12" s="542"/>
    </row>
    <row r="13" spans="1:17">
      <c r="A13" s="540"/>
      <c r="B13" s="540"/>
      <c r="C13" s="540"/>
      <c r="D13" s="540"/>
      <c r="E13" s="540"/>
      <c r="F13" s="540"/>
      <c r="G13" s="540"/>
      <c r="H13" s="540"/>
      <c r="I13" s="540"/>
      <c r="J13" s="540"/>
      <c r="K13" s="540"/>
      <c r="L13" s="540"/>
      <c r="M13" s="540"/>
      <c r="N13" s="540"/>
    </row>
    <row r="14" spans="1:17">
      <c r="A14" s="540"/>
      <c r="B14" s="540"/>
      <c r="C14" s="540"/>
      <c r="D14" s="540"/>
      <c r="E14" s="540"/>
      <c r="F14" s="540"/>
      <c r="G14" s="540"/>
      <c r="H14" s="540"/>
      <c r="I14" s="540"/>
      <c r="J14" s="540"/>
      <c r="K14" s="540"/>
      <c r="L14" s="540"/>
      <c r="M14" s="540"/>
      <c r="N14" s="540"/>
    </row>
    <row r="15" spans="1:17">
      <c r="A15" s="540"/>
      <c r="B15" s="540"/>
      <c r="C15" s="540"/>
      <c r="D15" s="540"/>
      <c r="E15" s="540"/>
      <c r="F15" s="540"/>
      <c r="G15" s="540"/>
      <c r="H15" s="540"/>
      <c r="I15" s="540"/>
      <c r="J15" s="540"/>
      <c r="K15" s="540"/>
      <c r="L15" s="540"/>
      <c r="M15" s="540"/>
      <c r="N15" s="540"/>
    </row>
    <row r="16" spans="1:17">
      <c r="A16" s="540"/>
      <c r="B16" s="540"/>
      <c r="C16" s="540"/>
      <c r="D16" s="540"/>
      <c r="E16" s="540"/>
      <c r="F16" s="540"/>
      <c r="G16" s="540"/>
      <c r="H16" s="540"/>
      <c r="I16" s="540"/>
      <c r="J16" s="540"/>
      <c r="K16" s="540"/>
      <c r="L16" s="540"/>
      <c r="M16" s="540"/>
      <c r="N16" s="540"/>
    </row>
    <row r="17" spans="1:14">
      <c r="A17" s="540"/>
      <c r="B17" s="540"/>
      <c r="C17" s="540"/>
      <c r="D17" s="540"/>
      <c r="E17" s="540"/>
      <c r="F17" s="540"/>
      <c r="G17" s="540"/>
      <c r="H17" s="540"/>
      <c r="I17" s="540"/>
      <c r="J17" s="540"/>
      <c r="K17" s="540"/>
      <c r="L17" s="540"/>
      <c r="M17" s="540"/>
      <c r="N17" s="540"/>
    </row>
    <row r="18" spans="1:14">
      <c r="A18" s="540"/>
      <c r="B18" s="540"/>
      <c r="C18" s="540"/>
      <c r="D18" s="540"/>
      <c r="E18" s="540"/>
      <c r="F18" s="540"/>
      <c r="G18" s="540"/>
      <c r="H18" s="540"/>
      <c r="I18" s="540"/>
      <c r="J18" s="540"/>
      <c r="K18" s="540"/>
      <c r="L18" s="540"/>
      <c r="M18" s="540"/>
      <c r="N18" s="540"/>
    </row>
    <row r="19" spans="1:14">
      <c r="A19" s="540"/>
      <c r="B19" s="540"/>
      <c r="C19" s="540"/>
      <c r="D19" s="540"/>
      <c r="E19" s="540"/>
      <c r="F19" s="540"/>
      <c r="G19" s="540"/>
      <c r="H19" s="540"/>
      <c r="I19" s="540"/>
      <c r="J19" s="540"/>
      <c r="K19" s="540"/>
      <c r="L19" s="540"/>
      <c r="M19" s="540"/>
      <c r="N19" s="540"/>
    </row>
    <row r="20" spans="1:14">
      <c r="A20" s="540"/>
      <c r="B20" s="540"/>
      <c r="C20" s="540"/>
      <c r="D20" s="540"/>
      <c r="E20" s="540"/>
      <c r="F20" s="540"/>
      <c r="G20" s="540"/>
      <c r="H20" s="540"/>
      <c r="I20" s="540"/>
      <c r="J20" s="540"/>
      <c r="K20" s="540"/>
      <c r="L20" s="540"/>
      <c r="M20" s="540"/>
      <c r="N20" s="540"/>
    </row>
    <row r="21" spans="1:14">
      <c r="A21" s="540"/>
      <c r="B21" s="540"/>
      <c r="C21" s="540"/>
      <c r="D21" s="540"/>
      <c r="E21" s="540"/>
      <c r="F21" s="540"/>
      <c r="G21" s="540"/>
      <c r="H21" s="540"/>
      <c r="I21" s="540"/>
      <c r="J21" s="540"/>
      <c r="K21" s="540"/>
      <c r="L21" s="540"/>
      <c r="M21" s="540"/>
      <c r="N21" s="540"/>
    </row>
    <row r="22" spans="1:14">
      <c r="A22" s="540"/>
      <c r="B22" s="540"/>
      <c r="C22" s="540"/>
      <c r="D22" s="540"/>
      <c r="E22" s="540"/>
      <c r="F22" s="540"/>
      <c r="G22" s="540"/>
      <c r="H22" s="540"/>
      <c r="I22" s="540"/>
      <c r="J22" s="540"/>
      <c r="K22" s="540"/>
      <c r="L22" s="540"/>
      <c r="M22" s="540"/>
      <c r="N22" s="540"/>
    </row>
    <row r="23" spans="1:14">
      <c r="A23" s="540"/>
      <c r="B23" s="540"/>
      <c r="C23" s="540"/>
      <c r="D23" s="540"/>
      <c r="E23" s="540"/>
      <c r="F23" s="540"/>
      <c r="G23" s="540"/>
      <c r="H23" s="540"/>
      <c r="I23" s="540"/>
      <c r="J23" s="540"/>
      <c r="K23" s="540"/>
      <c r="L23" s="540"/>
      <c r="M23" s="540"/>
      <c r="N23" s="540"/>
    </row>
    <row r="24" spans="1:14">
      <c r="A24" s="540"/>
      <c r="B24" s="540"/>
      <c r="C24" s="540"/>
      <c r="D24" s="540"/>
      <c r="E24" s="540"/>
      <c r="F24" s="540"/>
      <c r="G24" s="540"/>
      <c r="H24" s="540"/>
      <c r="I24" s="540"/>
      <c r="J24" s="540"/>
      <c r="K24" s="540"/>
      <c r="L24" s="540"/>
      <c r="M24" s="540"/>
      <c r="N24" s="540"/>
    </row>
    <row r="25" spans="1:14">
      <c r="A25" s="540"/>
      <c r="B25" s="540"/>
      <c r="C25" s="540"/>
      <c r="D25" s="540"/>
      <c r="E25" s="540"/>
      <c r="F25" s="540"/>
      <c r="G25" s="540"/>
      <c r="H25" s="540"/>
      <c r="I25" s="540"/>
      <c r="J25" s="540"/>
      <c r="K25" s="540"/>
      <c r="L25" s="540"/>
      <c r="M25" s="540"/>
      <c r="N25" s="540"/>
    </row>
    <row r="26" spans="1:14">
      <c r="A26" s="540"/>
      <c r="B26" s="540"/>
      <c r="C26" s="540"/>
      <c r="D26" s="540"/>
      <c r="E26" s="540"/>
      <c r="F26" s="540"/>
      <c r="G26" s="540"/>
      <c r="H26" s="540"/>
      <c r="I26" s="540"/>
      <c r="J26" s="540"/>
      <c r="K26" s="540"/>
      <c r="L26" s="540"/>
      <c r="M26" s="540"/>
      <c r="N26" s="540"/>
    </row>
    <row r="27" spans="1:14">
      <c r="A27" s="540"/>
      <c r="B27" s="540"/>
      <c r="C27" s="540"/>
      <c r="D27" s="540"/>
      <c r="E27" s="540"/>
      <c r="F27" s="540"/>
      <c r="G27" s="540"/>
      <c r="H27" s="540"/>
      <c r="I27" s="540"/>
      <c r="J27" s="540"/>
      <c r="K27" s="540"/>
      <c r="L27" s="540"/>
      <c r="M27" s="540"/>
      <c r="N27" s="540"/>
    </row>
    <row r="28" spans="1:14">
      <c r="A28" s="540"/>
      <c r="B28" s="540"/>
      <c r="C28" s="540"/>
      <c r="D28" s="540"/>
      <c r="E28" s="540"/>
      <c r="F28" s="540"/>
      <c r="G28" s="540"/>
      <c r="H28" s="540"/>
      <c r="I28" s="540"/>
      <c r="J28" s="540"/>
      <c r="K28" s="540"/>
      <c r="L28" s="540"/>
      <c r="M28" s="540"/>
      <c r="N28" s="540"/>
    </row>
    <row r="29" spans="1:14">
      <c r="A29" s="540"/>
      <c r="B29" s="540"/>
      <c r="C29" s="540"/>
      <c r="D29" s="540"/>
      <c r="E29" s="540"/>
      <c r="F29" s="540"/>
      <c r="G29" s="540"/>
      <c r="H29" s="540"/>
      <c r="I29" s="540"/>
      <c r="J29" s="540"/>
      <c r="K29" s="540"/>
      <c r="L29" s="540"/>
      <c r="M29" s="540"/>
      <c r="N29" s="540"/>
    </row>
    <row r="30" spans="1:14">
      <c r="A30" s="540"/>
      <c r="B30" s="540"/>
      <c r="C30" s="540"/>
      <c r="D30" s="540"/>
      <c r="E30" s="540"/>
      <c r="F30" s="540"/>
      <c r="G30" s="540"/>
      <c r="H30" s="540"/>
      <c r="I30" s="540"/>
      <c r="J30" s="540"/>
      <c r="K30" s="540"/>
      <c r="L30" s="540"/>
      <c r="M30" s="540"/>
      <c r="N30" s="540"/>
    </row>
    <row r="31" spans="1:14">
      <c r="A31" s="540"/>
      <c r="B31" s="540"/>
      <c r="C31" s="540"/>
      <c r="D31" s="540"/>
      <c r="E31" s="540"/>
      <c r="F31" s="540"/>
      <c r="G31" s="540"/>
      <c r="H31" s="540"/>
      <c r="I31" s="540"/>
      <c r="J31" s="540"/>
      <c r="K31" s="540"/>
      <c r="L31" s="540"/>
      <c r="M31" s="540"/>
      <c r="N31" s="540"/>
    </row>
    <row r="32" spans="1:14">
      <c r="A32" s="540"/>
      <c r="B32" s="540"/>
      <c r="C32" s="540"/>
      <c r="D32" s="540"/>
      <c r="E32" s="540"/>
      <c r="F32" s="540"/>
      <c r="G32" s="540"/>
      <c r="H32" s="540"/>
      <c r="I32" s="540"/>
      <c r="J32" s="540"/>
      <c r="K32" s="540"/>
      <c r="L32" s="540"/>
      <c r="M32" s="540"/>
      <c r="N32" s="540"/>
    </row>
    <row r="33" spans="1:14">
      <c r="A33" s="540"/>
      <c r="B33" s="540"/>
      <c r="C33" s="540"/>
      <c r="D33" s="540"/>
      <c r="E33" s="540"/>
      <c r="F33" s="540"/>
      <c r="G33" s="540"/>
      <c r="H33" s="540"/>
      <c r="I33" s="540"/>
      <c r="J33" s="540"/>
      <c r="K33" s="540"/>
      <c r="L33" s="540"/>
      <c r="M33" s="540"/>
      <c r="N33" s="540"/>
    </row>
    <row r="34" spans="1:14">
      <c r="A34" s="540"/>
      <c r="B34" s="540"/>
      <c r="C34" s="540"/>
      <c r="D34" s="540"/>
      <c r="E34" s="540"/>
      <c r="F34" s="540"/>
      <c r="G34" s="540"/>
      <c r="H34" s="540"/>
      <c r="I34" s="540"/>
      <c r="J34" s="540"/>
      <c r="K34" s="540"/>
      <c r="L34" s="540"/>
      <c r="M34" s="540"/>
      <c r="N34" s="540"/>
    </row>
    <row r="35" spans="1:14">
      <c r="A35" s="540"/>
      <c r="B35" s="540"/>
      <c r="C35" s="540"/>
      <c r="D35" s="540"/>
      <c r="E35" s="540"/>
      <c r="F35" s="540"/>
      <c r="G35" s="540"/>
      <c r="H35" s="540"/>
      <c r="I35" s="540"/>
      <c r="J35" s="540"/>
      <c r="K35" s="540"/>
      <c r="L35" s="540"/>
      <c r="M35" s="540"/>
      <c r="N35" s="540"/>
    </row>
    <row r="36" spans="1:14">
      <c r="A36" s="540"/>
      <c r="B36" s="540"/>
      <c r="C36" s="540"/>
      <c r="D36" s="540"/>
      <c r="E36" s="540"/>
      <c r="F36" s="540"/>
      <c r="G36" s="540"/>
      <c r="H36" s="540"/>
      <c r="I36" s="540"/>
      <c r="J36" s="540"/>
      <c r="K36" s="540"/>
      <c r="L36" s="540"/>
      <c r="M36" s="540"/>
      <c r="N36" s="540"/>
    </row>
    <row r="37" spans="1:14">
      <c r="A37" s="540"/>
      <c r="B37" s="540"/>
      <c r="C37" s="540"/>
      <c r="D37" s="540"/>
      <c r="E37" s="540"/>
      <c r="F37" s="540"/>
      <c r="G37" s="540"/>
      <c r="H37" s="540"/>
      <c r="I37" s="540"/>
      <c r="J37" s="540"/>
      <c r="K37" s="540"/>
      <c r="L37" s="540"/>
      <c r="M37" s="540"/>
      <c r="N37" s="540"/>
    </row>
    <row r="38" spans="1:14">
      <c r="A38" s="540"/>
      <c r="B38" s="540"/>
      <c r="C38" s="540"/>
      <c r="D38" s="540"/>
      <c r="E38" s="540"/>
      <c r="F38" s="540"/>
      <c r="G38" s="540"/>
      <c r="H38" s="540"/>
      <c r="I38" s="540"/>
      <c r="J38" s="540"/>
      <c r="K38" s="540"/>
      <c r="L38" s="540"/>
      <c r="M38" s="540"/>
      <c r="N38" s="540"/>
    </row>
    <row r="39" spans="1:14">
      <c r="A39" s="540"/>
      <c r="B39" s="540"/>
      <c r="C39" s="540"/>
      <c r="D39" s="540"/>
      <c r="E39" s="540"/>
      <c r="F39" s="540"/>
      <c r="G39" s="540"/>
      <c r="H39" s="540"/>
      <c r="I39" s="540"/>
      <c r="J39" s="540"/>
      <c r="K39" s="540"/>
      <c r="L39" s="540"/>
      <c r="M39" s="540"/>
      <c r="N39" s="540"/>
    </row>
    <row r="40" spans="1:14">
      <c r="A40" s="540"/>
      <c r="B40" s="540"/>
      <c r="C40" s="540"/>
      <c r="D40" s="540"/>
      <c r="E40" s="540"/>
      <c r="F40" s="540"/>
      <c r="G40" s="540"/>
      <c r="H40" s="540"/>
      <c r="I40" s="540"/>
      <c r="J40" s="540"/>
      <c r="K40" s="540"/>
      <c r="L40" s="540"/>
      <c r="M40" s="540"/>
      <c r="N40" s="540"/>
    </row>
    <row r="41" spans="1:14" ht="15" thickBot="1"/>
    <row r="42" spans="1:14" ht="42.6" thickBot="1">
      <c r="C42" s="135" t="s">
        <v>1213</v>
      </c>
      <c r="D42" s="136" t="s">
        <v>60</v>
      </c>
      <c r="E42" s="136" t="s">
        <v>61</v>
      </c>
      <c r="F42" s="136" t="s">
        <v>1214</v>
      </c>
      <c r="G42" s="136" t="s">
        <v>1215</v>
      </c>
      <c r="H42" s="136" t="s">
        <v>64</v>
      </c>
      <c r="I42" s="136" t="s">
        <v>65</v>
      </c>
      <c r="J42" s="136" t="s">
        <v>66</v>
      </c>
      <c r="K42" s="137" t="s">
        <v>67</v>
      </c>
    </row>
    <row r="43" spans="1:14" ht="29.1">
      <c r="C43" s="138">
        <v>1</v>
      </c>
      <c r="D43" s="139" t="s">
        <v>171</v>
      </c>
      <c r="E43" s="139" t="s">
        <v>1216</v>
      </c>
      <c r="F43" s="140" t="s">
        <v>1217</v>
      </c>
      <c r="G43" s="141" t="s">
        <v>1218</v>
      </c>
      <c r="H43" s="141" t="s">
        <v>1219</v>
      </c>
      <c r="I43" s="141" t="s">
        <v>79</v>
      </c>
      <c r="J43" s="142">
        <v>44562</v>
      </c>
      <c r="K43" s="143">
        <v>44926</v>
      </c>
    </row>
    <row r="44" spans="1:14" ht="43.5">
      <c r="C44" s="144">
        <v>1</v>
      </c>
      <c r="D44" s="30" t="s">
        <v>171</v>
      </c>
      <c r="E44" s="30" t="s">
        <v>1216</v>
      </c>
      <c r="F44" s="31" t="s">
        <v>1220</v>
      </c>
      <c r="G44" s="32" t="s">
        <v>1221</v>
      </c>
      <c r="H44" s="32" t="s">
        <v>1219</v>
      </c>
      <c r="I44" s="32" t="s">
        <v>79</v>
      </c>
      <c r="J44" s="133">
        <v>44562</v>
      </c>
      <c r="K44" s="145">
        <v>44926</v>
      </c>
    </row>
    <row r="45" spans="1:14" ht="78.95" customHeight="1">
      <c r="C45" s="144">
        <v>1</v>
      </c>
      <c r="D45" s="30" t="s">
        <v>1222</v>
      </c>
      <c r="E45" s="30" t="s">
        <v>1216</v>
      </c>
      <c r="F45" s="31" t="s">
        <v>1223</v>
      </c>
      <c r="G45" s="149" t="s">
        <v>1224</v>
      </c>
      <c r="H45" s="32" t="s">
        <v>1219</v>
      </c>
      <c r="I45" s="32" t="s">
        <v>79</v>
      </c>
      <c r="J45" s="133">
        <v>44562</v>
      </c>
      <c r="K45" s="145">
        <v>44926</v>
      </c>
    </row>
    <row r="46" spans="1:14" ht="99" customHeight="1">
      <c r="C46" s="144">
        <v>3</v>
      </c>
      <c r="D46" s="30" t="s">
        <v>1225</v>
      </c>
      <c r="E46" s="30" t="s">
        <v>1226</v>
      </c>
      <c r="F46" s="150" t="s">
        <v>1227</v>
      </c>
      <c r="G46" s="151" t="s">
        <v>1228</v>
      </c>
      <c r="H46" s="151" t="s">
        <v>1229</v>
      </c>
      <c r="I46" s="32" t="s">
        <v>79</v>
      </c>
      <c r="J46" s="133">
        <v>44594</v>
      </c>
      <c r="K46" s="145">
        <v>44652</v>
      </c>
    </row>
    <row r="47" spans="1:14" ht="78.95" customHeight="1">
      <c r="C47" s="144">
        <v>3</v>
      </c>
      <c r="D47" s="30" t="s">
        <v>1225</v>
      </c>
      <c r="E47" s="30" t="s">
        <v>1226</v>
      </c>
      <c r="F47" s="151" t="s">
        <v>1230</v>
      </c>
      <c r="G47" s="151" t="s">
        <v>1231</v>
      </c>
      <c r="H47" s="151" t="s">
        <v>1229</v>
      </c>
      <c r="I47" s="32" t="s">
        <v>79</v>
      </c>
      <c r="J47" s="133">
        <v>44774</v>
      </c>
      <c r="K47" s="145">
        <v>44834</v>
      </c>
    </row>
    <row r="48" spans="1:14" ht="78.95" customHeight="1">
      <c r="C48" s="144">
        <v>3</v>
      </c>
      <c r="D48" s="30" t="s">
        <v>1225</v>
      </c>
      <c r="E48" s="30" t="s">
        <v>1226</v>
      </c>
      <c r="F48" s="151" t="s">
        <v>1232</v>
      </c>
      <c r="G48" s="151" t="s">
        <v>1233</v>
      </c>
      <c r="H48" s="151" t="s">
        <v>1229</v>
      </c>
      <c r="I48" s="32" t="s">
        <v>79</v>
      </c>
      <c r="J48" s="133">
        <v>44593</v>
      </c>
      <c r="K48" s="145">
        <v>44926</v>
      </c>
    </row>
    <row r="49" spans="3:11" ht="93.95" customHeight="1">
      <c r="C49" s="144">
        <v>3</v>
      </c>
      <c r="D49" s="30" t="s">
        <v>1225</v>
      </c>
      <c r="E49" s="30" t="s">
        <v>1226</v>
      </c>
      <c r="F49" s="151" t="s">
        <v>1234</v>
      </c>
      <c r="G49" s="151" t="s">
        <v>1235</v>
      </c>
      <c r="H49" s="151" t="s">
        <v>1229</v>
      </c>
      <c r="I49" s="32" t="s">
        <v>79</v>
      </c>
      <c r="J49" s="133">
        <v>44593</v>
      </c>
      <c r="K49" s="154">
        <v>44926</v>
      </c>
    </row>
    <row r="50" spans="3:11" ht="105.6" customHeight="1">
      <c r="C50" s="144">
        <v>3</v>
      </c>
      <c r="D50" s="30" t="s">
        <v>1225</v>
      </c>
      <c r="E50" s="30" t="s">
        <v>1226</v>
      </c>
      <c r="F50" s="151" t="s">
        <v>1236</v>
      </c>
      <c r="G50" s="151" t="s">
        <v>1237</v>
      </c>
      <c r="H50" s="151" t="s">
        <v>1229</v>
      </c>
      <c r="I50" s="32" t="s">
        <v>79</v>
      </c>
      <c r="J50" s="133">
        <v>44713</v>
      </c>
      <c r="K50" s="145">
        <v>44803</v>
      </c>
    </row>
    <row r="51" spans="3:11" ht="114.95" customHeight="1">
      <c r="C51" s="144">
        <v>3</v>
      </c>
      <c r="D51" s="30" t="s">
        <v>1225</v>
      </c>
      <c r="E51" s="30" t="s">
        <v>1238</v>
      </c>
      <c r="F51" s="151" t="s">
        <v>1239</v>
      </c>
      <c r="G51" s="151" t="s">
        <v>1240</v>
      </c>
      <c r="H51" s="151" t="s">
        <v>1229</v>
      </c>
      <c r="I51" s="32" t="s">
        <v>79</v>
      </c>
      <c r="J51" s="133">
        <v>44652</v>
      </c>
      <c r="K51" s="145">
        <v>44926</v>
      </c>
    </row>
    <row r="52" spans="3:11" ht="113.1" customHeight="1">
      <c r="C52" s="144">
        <v>3</v>
      </c>
      <c r="D52" s="30" t="s">
        <v>1225</v>
      </c>
      <c r="E52" s="30" t="s">
        <v>1238</v>
      </c>
      <c r="F52" s="151" t="s">
        <v>1241</v>
      </c>
      <c r="G52" s="151" t="s">
        <v>1242</v>
      </c>
      <c r="H52" s="151" t="s">
        <v>1229</v>
      </c>
      <c r="I52" s="32" t="s">
        <v>79</v>
      </c>
      <c r="J52" s="133">
        <v>44593</v>
      </c>
      <c r="K52" s="145">
        <v>44651</v>
      </c>
    </row>
    <row r="53" spans="3:11" ht="123" customHeight="1">
      <c r="C53" s="144">
        <v>3</v>
      </c>
      <c r="D53" s="30" t="s">
        <v>1225</v>
      </c>
      <c r="E53" s="30" t="s">
        <v>1243</v>
      </c>
      <c r="F53" s="151" t="s">
        <v>1244</v>
      </c>
      <c r="G53" s="151" t="s">
        <v>1245</v>
      </c>
      <c r="H53" s="151" t="s">
        <v>1229</v>
      </c>
      <c r="I53" s="32" t="s">
        <v>79</v>
      </c>
      <c r="J53" s="133">
        <v>44713</v>
      </c>
      <c r="K53" s="145">
        <v>44926</v>
      </c>
    </row>
    <row r="54" spans="3:11" ht="168.6" customHeight="1">
      <c r="C54" s="144">
        <v>3</v>
      </c>
      <c r="D54" s="30" t="s">
        <v>1225</v>
      </c>
      <c r="E54" s="30" t="s">
        <v>1246</v>
      </c>
      <c r="F54" s="151" t="s">
        <v>1247</v>
      </c>
      <c r="G54" s="151" t="s">
        <v>1248</v>
      </c>
      <c r="H54" s="151" t="s">
        <v>1229</v>
      </c>
      <c r="I54" s="32" t="s">
        <v>79</v>
      </c>
      <c r="J54" s="133">
        <v>44896</v>
      </c>
      <c r="K54" s="145">
        <v>44926</v>
      </c>
    </row>
    <row r="55" spans="3:11" ht="75.599999999999994" customHeight="1">
      <c r="C55" s="144">
        <v>4</v>
      </c>
      <c r="D55" s="130" t="s">
        <v>197</v>
      </c>
      <c r="E55" s="130" t="s">
        <v>1249</v>
      </c>
      <c r="F55" s="152" t="s">
        <v>1250</v>
      </c>
      <c r="G55" s="152" t="s">
        <v>202</v>
      </c>
      <c r="H55" s="152" t="s">
        <v>1219</v>
      </c>
      <c r="I55" s="32" t="s">
        <v>79</v>
      </c>
      <c r="J55" s="133">
        <v>44896</v>
      </c>
      <c r="K55" s="145">
        <v>44926</v>
      </c>
    </row>
    <row r="56" spans="3:11" ht="66" customHeight="1">
      <c r="C56" s="144">
        <v>4</v>
      </c>
      <c r="D56" s="130" t="s">
        <v>197</v>
      </c>
      <c r="E56" s="130" t="s">
        <v>1249</v>
      </c>
      <c r="F56" s="153" t="s">
        <v>1251</v>
      </c>
      <c r="G56" s="131" t="s">
        <v>1252</v>
      </c>
      <c r="H56" s="131" t="s">
        <v>1219</v>
      </c>
      <c r="I56" s="32" t="s">
        <v>79</v>
      </c>
      <c r="J56" s="133">
        <v>44896</v>
      </c>
      <c r="K56" s="145">
        <v>44926</v>
      </c>
    </row>
    <row r="57" spans="3:11" ht="95.1" customHeight="1">
      <c r="C57" s="144">
        <v>4</v>
      </c>
      <c r="D57" s="30" t="s">
        <v>1253</v>
      </c>
      <c r="E57" s="30" t="s">
        <v>1249</v>
      </c>
      <c r="F57" s="31" t="s">
        <v>1254</v>
      </c>
      <c r="G57" s="32" t="s">
        <v>1255</v>
      </c>
      <c r="H57" s="32" t="s">
        <v>1219</v>
      </c>
      <c r="I57" s="32" t="s">
        <v>79</v>
      </c>
      <c r="J57" s="214">
        <v>44896</v>
      </c>
      <c r="K57" s="154">
        <v>44926</v>
      </c>
    </row>
    <row r="58" spans="3:11" ht="123" customHeight="1">
      <c r="C58" s="144">
        <v>4</v>
      </c>
      <c r="D58" s="32" t="s">
        <v>1253</v>
      </c>
      <c r="E58" s="32" t="s">
        <v>1249</v>
      </c>
      <c r="F58" s="215" t="s">
        <v>1256</v>
      </c>
      <c r="G58" s="215" t="s">
        <v>1257</v>
      </c>
      <c r="H58" s="32" t="s">
        <v>1219</v>
      </c>
      <c r="I58" s="32" t="s">
        <v>79</v>
      </c>
      <c r="J58" s="216">
        <v>44896</v>
      </c>
      <c r="K58" s="217">
        <v>44926</v>
      </c>
    </row>
    <row r="59" spans="3:11" ht="102" customHeight="1">
      <c r="C59" s="144">
        <v>4</v>
      </c>
      <c r="D59" s="130" t="s">
        <v>197</v>
      </c>
      <c r="E59" s="130" t="s">
        <v>1249</v>
      </c>
      <c r="F59" s="153" t="s">
        <v>1258</v>
      </c>
      <c r="G59" s="131" t="s">
        <v>1259</v>
      </c>
      <c r="H59" s="131" t="s">
        <v>1219</v>
      </c>
      <c r="I59" s="32" t="s">
        <v>79</v>
      </c>
      <c r="J59" s="133">
        <v>44896</v>
      </c>
      <c r="K59" s="145">
        <v>44926</v>
      </c>
    </row>
    <row r="60" spans="3:11" ht="139.5">
      <c r="C60" s="144">
        <v>4</v>
      </c>
      <c r="D60" s="30" t="s">
        <v>1260</v>
      </c>
      <c r="E60" s="130" t="s">
        <v>1249</v>
      </c>
      <c r="F60" s="152" t="s">
        <v>1261</v>
      </c>
      <c r="G60" s="152" t="s">
        <v>1262</v>
      </c>
      <c r="H60" s="131" t="s">
        <v>1219</v>
      </c>
      <c r="I60" s="32" t="s">
        <v>79</v>
      </c>
      <c r="J60" s="133">
        <v>44896</v>
      </c>
      <c r="K60" s="145">
        <v>44926</v>
      </c>
    </row>
    <row r="61" spans="3:11" ht="188.45">
      <c r="C61" s="144">
        <v>4</v>
      </c>
      <c r="D61" s="30" t="s">
        <v>1263</v>
      </c>
      <c r="E61" s="130" t="s">
        <v>1249</v>
      </c>
      <c r="F61" s="153" t="s">
        <v>1264</v>
      </c>
      <c r="G61" s="131" t="s">
        <v>1265</v>
      </c>
      <c r="H61" s="131" t="s">
        <v>1219</v>
      </c>
      <c r="I61" s="32" t="s">
        <v>79</v>
      </c>
      <c r="J61" s="133">
        <v>44896</v>
      </c>
      <c r="K61" s="145">
        <v>44926</v>
      </c>
    </row>
    <row r="62" spans="3:11" ht="90.95" customHeight="1">
      <c r="C62" s="144">
        <v>4</v>
      </c>
      <c r="D62" s="30" t="s">
        <v>86</v>
      </c>
      <c r="E62" s="30" t="s">
        <v>1249</v>
      </c>
      <c r="F62" s="31" t="s">
        <v>1266</v>
      </c>
      <c r="G62" s="32" t="s">
        <v>1267</v>
      </c>
      <c r="H62" s="32" t="s">
        <v>1219</v>
      </c>
      <c r="I62" s="32" t="s">
        <v>79</v>
      </c>
      <c r="J62" s="133">
        <v>44650</v>
      </c>
      <c r="K62" s="145">
        <v>44926</v>
      </c>
    </row>
    <row r="63" spans="3:11" ht="57.95">
      <c r="C63" s="144">
        <v>5</v>
      </c>
      <c r="D63" s="30" t="s">
        <v>1268</v>
      </c>
      <c r="E63" s="30" t="s">
        <v>1269</v>
      </c>
      <c r="F63" s="31" t="s">
        <v>1270</v>
      </c>
      <c r="G63" s="32" t="s">
        <v>1271</v>
      </c>
      <c r="H63" s="32" t="s">
        <v>1272</v>
      </c>
      <c r="I63" s="32" t="s">
        <v>79</v>
      </c>
      <c r="J63" s="133">
        <v>44593</v>
      </c>
      <c r="K63" s="145">
        <v>44926</v>
      </c>
    </row>
    <row r="64" spans="3:11" ht="101.45">
      <c r="C64" s="144">
        <v>6</v>
      </c>
      <c r="D64" s="30" t="s">
        <v>1273</v>
      </c>
      <c r="E64" s="30" t="s">
        <v>1274</v>
      </c>
      <c r="F64" s="31" t="s">
        <v>1275</v>
      </c>
      <c r="G64" s="32" t="s">
        <v>1276</v>
      </c>
      <c r="H64" s="32" t="s">
        <v>1277</v>
      </c>
      <c r="I64" s="32" t="s">
        <v>79</v>
      </c>
      <c r="J64" s="133">
        <v>44593</v>
      </c>
      <c r="K64" s="145">
        <v>44926</v>
      </c>
    </row>
    <row r="65" spans="3:11" ht="124.5" customHeight="1" thickBot="1">
      <c r="C65" s="144">
        <v>6</v>
      </c>
      <c r="D65" s="146" t="s">
        <v>74</v>
      </c>
      <c r="E65" s="146" t="s">
        <v>1278</v>
      </c>
      <c r="F65" s="147" t="s">
        <v>260</v>
      </c>
      <c r="G65" s="148" t="s">
        <v>1279</v>
      </c>
      <c r="H65" s="148" t="s">
        <v>1280</v>
      </c>
      <c r="I65" s="148" t="s">
        <v>79</v>
      </c>
      <c r="J65" s="218">
        <v>44621</v>
      </c>
      <c r="K65" s="219">
        <v>44926</v>
      </c>
    </row>
    <row r="66" spans="3:11"/>
    <row r="67" spans="3:11"/>
    <row r="68" spans="3:11"/>
    <row r="69" spans="3:11"/>
    <row r="70" spans="3:11"/>
    <row r="71" spans="3:11"/>
    <row r="72" spans="3:11"/>
    <row r="73" spans="3:11"/>
    <row r="74" spans="3:11"/>
    <row r="75" spans="3:11"/>
    <row r="76" spans="3:11"/>
    <row r="77" spans="3:11" ht="14.45" customHeight="1"/>
    <row r="78" spans="3:11" ht="14.45" customHeight="1"/>
    <row r="79" spans="3:11" ht="14.45" customHeight="1"/>
    <row r="80" spans="3:11" ht="14.45" customHeight="1"/>
    <row r="81" ht="14.45" customHeight="1"/>
    <row r="82" ht="14.45" customHeight="1"/>
    <row r="83" ht="14.45" customHeight="1"/>
    <row r="84" ht="14.45" customHeight="1"/>
    <row r="85" ht="14.45" customHeight="1"/>
    <row r="86" ht="14.45" customHeight="1"/>
    <row r="87" ht="14.45" customHeight="1"/>
    <row r="88" ht="14.45" customHeight="1"/>
    <row r="89" ht="14.45" customHeight="1"/>
    <row r="90" ht="14.45" customHeight="1"/>
    <row r="91" ht="14.45" customHeight="1"/>
    <row r="92" ht="14.45" customHeight="1"/>
    <row r="93" ht="14.45" customHeight="1"/>
    <row r="94" ht="14.45" customHeight="1"/>
    <row r="95" ht="14.45" customHeight="1"/>
    <row r="96" ht="14.45" customHeight="1"/>
    <row r="97" ht="14.45" customHeight="1"/>
    <row r="98" ht="14.45" customHeight="1"/>
    <row r="99" ht="14.45" customHeight="1"/>
    <row r="100" ht="14.45" customHeight="1"/>
    <row r="101" ht="14.45" customHeight="1"/>
    <row r="102" ht="14.45" customHeight="1"/>
    <row r="103" ht="14.45" customHeight="1"/>
    <row r="104" ht="14.45" customHeight="1"/>
    <row r="105" ht="14.45" customHeight="1"/>
    <row r="106" ht="14.45" customHeight="1"/>
    <row r="107" ht="14.45" customHeight="1"/>
    <row r="108" ht="14.45" customHeight="1"/>
    <row r="109" ht="14.45" customHeight="1"/>
  </sheetData>
  <sheetProtection autoFilter="0"/>
  <autoFilter ref="C42:K65" xr:uid="{EB9C1726-C544-4D91-BDCC-3D55BDA87D36}"/>
  <mergeCells count="5">
    <mergeCell ref="A1:D11"/>
    <mergeCell ref="E1:F11"/>
    <mergeCell ref="G1:N11"/>
    <mergeCell ref="A12:N12"/>
    <mergeCell ref="A13:N40"/>
  </mergeCells>
  <pageMargins left="0.7" right="0.7" top="0.75" bottom="0.75" header="0.3" footer="0.3"/>
  <pageSetup orientation="portrait" r:id="rId1"/>
  <headerFooter>
    <oddHeader>&amp;C&amp;G</oddHeader>
    <oddFooter>&amp;C_x000D_&amp;1#&amp;"Calibri"&amp;10&amp;K008000 Información Pública - La Previsora S.A. Compañía de Seguros</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49BB54355EBC0479588B58EF1646E9D" ma:contentTypeVersion="12" ma:contentTypeDescription="Crear nuevo documento." ma:contentTypeScope="" ma:versionID="7269626d180aa4df0056e63002484c40">
  <xsd:schema xmlns:xsd="http://www.w3.org/2001/XMLSchema" xmlns:xs="http://www.w3.org/2001/XMLSchema" xmlns:p="http://schemas.microsoft.com/office/2006/metadata/properties" xmlns:ns2="c8f692e2-7f23-4b51-918d-31b649eae9bb" xmlns:ns3="e6cd777c-5c62-468f-8590-df061bf39fc1" targetNamespace="http://schemas.microsoft.com/office/2006/metadata/properties" ma:root="true" ma:fieldsID="3c627db726dfc2d6927bf2d9aec49b98" ns2:_="" ns3:_="">
    <xsd:import namespace="c8f692e2-7f23-4b51-918d-31b649eae9bb"/>
    <xsd:import namespace="e6cd777c-5c62-468f-8590-df061bf39f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f692e2-7f23-4b51-918d-31b649eae9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6cd777c-5c62-468f-8590-df061bf39fc1"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B4F668-BB86-41AC-9701-3ADA95F15E5B}"/>
</file>

<file path=customXml/itemProps2.xml><?xml version="1.0" encoding="utf-8"?>
<ds:datastoreItem xmlns:ds="http://schemas.openxmlformats.org/officeDocument/2006/customXml" ds:itemID="{94DE378E-AF9A-4545-B457-C29CA20C1354}"/>
</file>

<file path=customXml/itemProps3.xml><?xml version="1.0" encoding="utf-8"?>
<ds:datastoreItem xmlns:ds="http://schemas.openxmlformats.org/officeDocument/2006/customXml" ds:itemID="{3704D8F4-A9DF-40B0-83BB-CC5332A9F3F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JASON ARMANDO REYES</dc:creator>
  <cp:keywords/>
  <dc:description/>
  <cp:lastModifiedBy>JASON ARMANDO REYES</cp:lastModifiedBy>
  <cp:revision/>
  <dcterms:created xsi:type="dcterms:W3CDTF">2021-12-10T16:14:15Z</dcterms:created>
  <dcterms:modified xsi:type="dcterms:W3CDTF">2022-12-21T22:37:45Z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0x010100849BB54355EBC0479588B58EF1646E9D</vt:lpwstr>
  </property>
  <property fmtid="{D5CDD505-2E9C-101B-9397-08002B2CF9AE}" pid="3" name="MSIP_Label_dfc80d1a-2bc4-4231-9b18-dcfe33636aa1_Enabled">
    <vt:lpwstr>true</vt:lpwstr>
  </property>
  <property fmtid="{D5CDD505-2E9C-101B-9397-08002B2CF9AE}" pid="4" name="MSIP_Label_dfc80d1a-2bc4-4231-9b18-dcfe33636aa1_SetDate">
    <vt:lpwstr>2022-01-05T21:32:08Z</vt:lpwstr>
  </property>
  <property fmtid="{D5CDD505-2E9C-101B-9397-08002B2CF9AE}" pid="5" name="MSIP_Label_dfc80d1a-2bc4-4231-9b18-dcfe33636aa1_Method">
    <vt:lpwstr>Privileged</vt:lpwstr>
  </property>
  <property fmtid="{D5CDD505-2E9C-101B-9397-08002B2CF9AE}" pid="6" name="MSIP_Label_dfc80d1a-2bc4-4231-9b18-dcfe33636aa1_Name">
    <vt:lpwstr>Información Pública</vt:lpwstr>
  </property>
  <property fmtid="{D5CDD505-2E9C-101B-9397-08002B2CF9AE}" pid="7" name="MSIP_Label_dfc80d1a-2bc4-4231-9b18-dcfe33636aa1_SiteId">
    <vt:lpwstr>73e84937-70de-4ceb-8f14-b8f9ab356f6e</vt:lpwstr>
  </property>
  <property fmtid="{D5CDD505-2E9C-101B-9397-08002B2CF9AE}" pid="8" name="MSIP_Label_dfc80d1a-2bc4-4231-9b18-dcfe33636aa1_ActionId">
    <vt:lpwstr>d57c591d-a8b8-4388-aefb-8c15e849c3f3</vt:lpwstr>
  </property>
  <property fmtid="{D5CDD505-2E9C-101B-9397-08002B2CF9AE}" pid="9" name="MSIP_Label_dfc80d1a-2bc4-4231-9b18-dcfe33636aa1_ContentBits">
    <vt:lpwstr>6</vt:lpwstr>
  </property>
</Properties>
</file>