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18"/>
  <workbookPr codeName="ThisWorkbook"/>
  <mc:AlternateContent xmlns:mc="http://schemas.openxmlformats.org/markup-compatibility/2006">
    <mc:Choice Requires="x15">
      <x15ac:absPath xmlns:x15ac="http://schemas.microsoft.com/office/spreadsheetml/2010/11/ac" url="C:\Users\Administrador\Desktop\Plan Integrado\"/>
    </mc:Choice>
  </mc:AlternateContent>
  <xr:revisionPtr revIDLastSave="0" documentId="8_{260738FD-0077-44BE-AC10-ACCD155CE4A4}" xr6:coauthVersionLast="47" xr6:coauthVersionMax="47" xr10:uidLastSave="{00000000-0000-0000-0000-000000000000}"/>
  <bookViews>
    <workbookView showSheetTabs="0" xWindow="0" yWindow="0" windowWidth="20490" windowHeight="7755" tabRatio="955" firstSheet="1" activeTab="1" xr2:uid="{00000000-000D-0000-FFFF-FFFF00000000}"/>
  </bookViews>
  <sheets>
    <sheet name="Listado Planes" sheetId="24" state="hidden" r:id="rId1"/>
    <sheet name="Integración PAA" sheetId="12" r:id="rId2"/>
    <sheet name="Plan de Acción Anual" sheetId="22" r:id="rId3"/>
    <sheet name="Pinar" sheetId="13" r:id="rId4"/>
    <sheet name="PETH" sheetId="18" r:id="rId5"/>
    <sheet name="PIC" sheetId="23" r:id="rId6"/>
    <sheet name="PSST" sheetId="25" r:id="rId7"/>
    <sheet name="PAAC" sheetId="3" r:id="rId8"/>
    <sheet name="RiesgoCorrup" sheetId="27" r:id="rId9"/>
    <sheet name="RendCuentas" sheetId="28" r:id="rId10"/>
    <sheet name="AtenciónCiud" sheetId="29" r:id="rId11"/>
    <sheet name="Transp" sheetId="30" r:id="rId12"/>
    <sheet name="PAA" sheetId="32" r:id="rId13"/>
    <sheet name="Seguridad_de_Información" sheetId="33" r:id="rId14"/>
    <sheet name="PETI" sheetId="35" r:id="rId15"/>
    <sheet name="Tratamiento_de_riesgos" sheetId="3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_FilterDatabase" localSheetId="12" hidden="1">PAA!$A$11:$I$456</definedName>
    <definedName name="_xlnm._FilterDatabase" localSheetId="14" hidden="1">PETI!$A$18:$K$24</definedName>
    <definedName name="_xlnm._FilterDatabase" localSheetId="3" hidden="1">Pinar!#REF!</definedName>
    <definedName name="_xlnm._FilterDatabase" localSheetId="2" hidden="1">'Plan de Acción Anual'!$A$16:$I$126</definedName>
    <definedName name="_xlnm._FilterDatabase" localSheetId="6" hidden="1">PSST!$AI$23:$AJ$116</definedName>
    <definedName name="_xlnm._FilterDatabase" localSheetId="13" hidden="1">Seguridad_de_Información!$A$17:$I$22</definedName>
    <definedName name="_xlnm._FilterDatabase" localSheetId="15" hidden="1">Tratamiento_de_riesgos!$A$19:$G$20</definedName>
    <definedName name="Acciones_Categoría_3">'[1]Ponderaciones y parámetros'!$K$6:$N$6</definedName>
    <definedName name="Admin" localSheetId="10">[2]TABLA!$Q$2:$Q$3</definedName>
    <definedName name="Admin" localSheetId="11">[2]TABLA!$Q$2:$Q$3</definedName>
    <definedName name="Admin">[3]TABLA!$Q$2:$Q$3</definedName>
    <definedName name="Agricultura" localSheetId="10">[2]TABLA!#REF!</definedName>
    <definedName name="Agricultura" localSheetId="9">[4]TABLA!#REF!</definedName>
    <definedName name="Agricultura" localSheetId="11">[5]TABLA!#REF!</definedName>
    <definedName name="Agricultura">[3]TABLA!#REF!</definedName>
    <definedName name="Agricultura_y_Desarrollo_Rural" localSheetId="10">[2]TABLA!#REF!</definedName>
    <definedName name="Agricultura_y_Desarrollo_Rural" localSheetId="9">[4]TABLA!#REF!</definedName>
    <definedName name="Agricultura_y_Desarrollo_Rural" localSheetId="11">[5]TABLA!#REF!</definedName>
    <definedName name="Agricultura_y_Desarrollo_Rural">[3]TABLA!#REF!</definedName>
    <definedName name="Ambiental" localSheetId="10">'[2]Tablas instituciones'!$D$2:$D$9</definedName>
    <definedName name="Ambiental" localSheetId="9">'[4]Tablas instituciones'!$D$2:$D$9</definedName>
    <definedName name="Ambiental" localSheetId="11">'[5]Tablas instituciones'!$D$2:$D$9</definedName>
    <definedName name="Ambiental">'[3]Tablas instituciones'!$D$2:$D$9</definedName>
    <definedName name="ambiente" localSheetId="10">[2]TABLA!#REF!</definedName>
    <definedName name="ambiente" localSheetId="9">[4]TABLA!#REF!</definedName>
    <definedName name="ambiente" localSheetId="11">[5]TABLA!#REF!</definedName>
    <definedName name="ambiente">[3]TABLA!#REF!</definedName>
    <definedName name="Ambiente_y_Desarrollo_Sostenible" localSheetId="10">[2]TABLA!#REF!</definedName>
    <definedName name="Ambiente_y_Desarrollo_Sostenible" localSheetId="9">[4]TABLA!#REF!</definedName>
    <definedName name="Ambiente_y_Desarrollo_Sostenible" localSheetId="11">[5]TABLA!#REF!</definedName>
    <definedName name="Ambiente_y_Desarrollo_Sostenible">[3]TABLA!#REF!</definedName>
    <definedName name="_xlnm.Print_Area" localSheetId="2">'Plan de Acción Anual'!$A$15:$I$139</definedName>
    <definedName name="_xlnm.Print_Area" localSheetId="6">PSST!$A$12:$AK$121</definedName>
    <definedName name="Ciencia__Tecnología_e_innovación" localSheetId="10">[2]TABLA!#REF!</definedName>
    <definedName name="Ciencia__Tecnología_e_innovación" localSheetId="9">[4]TABLA!#REF!</definedName>
    <definedName name="Ciencia__Tecnología_e_innovación" localSheetId="11">[5]TABLA!#REF!</definedName>
    <definedName name="Ciencia__Tecnología_e_innovación">[3]TABLA!#REF!</definedName>
    <definedName name="clases1" localSheetId="9">[6]TABLA!$G$2:$G$5</definedName>
    <definedName name="clases1" localSheetId="11">[6]TABLA!$G$2:$G$5</definedName>
    <definedName name="clases1">[7]TABLA!$G$2:$G$5</definedName>
    <definedName name="Comercio__Industria_y_Turismo" localSheetId="10">[2]TABLA!#REF!</definedName>
    <definedName name="Comercio__Industria_y_Turismo" localSheetId="9">[4]TABLA!#REF!</definedName>
    <definedName name="Comercio__Industria_y_Turismo" localSheetId="11">[5]TABLA!#REF!</definedName>
    <definedName name="Comercio__Industria_y_Turismo">[3]TABLA!#REF!</definedName>
    <definedName name="nindicador">[8]FICHA_DEL_INDICADOR!$AN$60:$AQ$60</definedName>
    <definedName name="nivel" localSheetId="10">[2]TABLA!$C$2:$C$3</definedName>
    <definedName name="nivel" localSheetId="11">[2]TABLA!$C$2:$C$3</definedName>
    <definedName name="nivel">[3]TABLA!$C$2:$C$3</definedName>
    <definedName name="Nombre">#REF!</definedName>
    <definedName name="Simulador">[1]Listas!$B$2:$B$4</definedName>
    <definedName name="Tipos" localSheetId="10">[2]TABLA!$G$2:$G$4</definedName>
    <definedName name="Tipos" localSheetId="11">[2]TABLA!$G$2:$G$4</definedName>
    <definedName name="Tipos">[3]TABLA!$G$2:$G$4</definedName>
    <definedName name="_xlnm.Print_Titles" localSheetId="2">'Plan de Acción Anual'!$15:$16</definedName>
    <definedName name="_xlnm.Print_Titles" localSheetId="6">PSST!$23:$25</definedName>
    <definedName name="vice" localSheetId="12">'[9]referencia 2018'!$A$1:$A$8</definedName>
    <definedName name="vice">'[9]referencia 2018'!$A$1:$A$8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6" l="1"/>
  <c r="G452" i="32" l="1"/>
  <c r="G376" i="32"/>
  <c r="H300" i="32"/>
  <c r="H299" i="32"/>
  <c r="H298" i="32"/>
  <c r="H297" i="32"/>
  <c r="H296" i="32"/>
  <c r="H295" i="32"/>
  <c r="H288" i="32"/>
  <c r="H218" i="32"/>
  <c r="H207" i="32"/>
  <c r="H178" i="32"/>
  <c r="H176" i="32"/>
  <c r="H166" i="32"/>
  <c r="H152" i="32"/>
  <c r="G152" i="32"/>
  <c r="H94" i="32"/>
  <c r="H14" i="32"/>
  <c r="AG111" i="25" l="1"/>
  <c r="AE111" i="25"/>
  <c r="AD111" i="25"/>
  <c r="AF111" i="25" s="1"/>
  <c r="AG110" i="25"/>
  <c r="AE110" i="25"/>
  <c r="AD110" i="25"/>
  <c r="AG109" i="25"/>
  <c r="AE109" i="25"/>
  <c r="AD109" i="25"/>
  <c r="AF109" i="25" s="1"/>
  <c r="AG108" i="25"/>
  <c r="AE108" i="25"/>
  <c r="AD108" i="25"/>
  <c r="AF108" i="25" s="1"/>
  <c r="AG107" i="25"/>
  <c r="AE107" i="25"/>
  <c r="AD107" i="25"/>
  <c r="AF107" i="25" s="1"/>
  <c r="AG106" i="25"/>
  <c r="AE106" i="25"/>
  <c r="AD106" i="25"/>
  <c r="AG105" i="25"/>
  <c r="AE105" i="25"/>
  <c r="AD105" i="25"/>
  <c r="AF105" i="25" s="1"/>
  <c r="AG104" i="25"/>
  <c r="AE104" i="25"/>
  <c r="AD104" i="25"/>
  <c r="AF104" i="25" s="1"/>
  <c r="AG103" i="25"/>
  <c r="AE103" i="25"/>
  <c r="AD103" i="25"/>
  <c r="AF103" i="25" s="1"/>
  <c r="AG102" i="25"/>
  <c r="AE102" i="25"/>
  <c r="AD102" i="25"/>
  <c r="AG101" i="25"/>
  <c r="AE101" i="25"/>
  <c r="AD101" i="25"/>
  <c r="AF101" i="25" s="1"/>
  <c r="AG100" i="25"/>
  <c r="AE100" i="25"/>
  <c r="AD100" i="25"/>
  <c r="AF100" i="25" s="1"/>
  <c r="AG99" i="25"/>
  <c r="AE99" i="25"/>
  <c r="AD99" i="25"/>
  <c r="AF99" i="25" s="1"/>
  <c r="AG98" i="25"/>
  <c r="AE98" i="25"/>
  <c r="AD98" i="25"/>
  <c r="AG96" i="25"/>
  <c r="AE96" i="25"/>
  <c r="AD96" i="25"/>
  <c r="AF96" i="25" s="1"/>
  <c r="AG95" i="25"/>
  <c r="AE95" i="25"/>
  <c r="AD95" i="25"/>
  <c r="AF95" i="25" s="1"/>
  <c r="AG94" i="25"/>
  <c r="AE94" i="25"/>
  <c r="AD94" i="25"/>
  <c r="AG93" i="25"/>
  <c r="AE93" i="25"/>
  <c r="AD93" i="25"/>
  <c r="AF93" i="25" s="1"/>
  <c r="AG92" i="25"/>
  <c r="AE92" i="25"/>
  <c r="AD92" i="25"/>
  <c r="AF92" i="25" s="1"/>
  <c r="AG91" i="25"/>
  <c r="AE91" i="25"/>
  <c r="AD91" i="25"/>
  <c r="AF91" i="25" s="1"/>
  <c r="AG90" i="25"/>
  <c r="AE90" i="25"/>
  <c r="AD90" i="25"/>
  <c r="AG89" i="25"/>
  <c r="AE89" i="25"/>
  <c r="AD89" i="25"/>
  <c r="AF89" i="25" s="1"/>
  <c r="AG88" i="25"/>
  <c r="AE88" i="25"/>
  <c r="AD88" i="25"/>
  <c r="AF88" i="25" s="1"/>
  <c r="AG87" i="25"/>
  <c r="AE87" i="25"/>
  <c r="AD87" i="25"/>
  <c r="AF87" i="25" s="1"/>
  <c r="AG86" i="25"/>
  <c r="AE86" i="25"/>
  <c r="AD86" i="25"/>
  <c r="AG85" i="25"/>
  <c r="AE85" i="25"/>
  <c r="AD85" i="25"/>
  <c r="AF85" i="25" s="1"/>
  <c r="AG84" i="25"/>
  <c r="AE84" i="25"/>
  <c r="AD84" i="25"/>
  <c r="AF84" i="25" s="1"/>
  <c r="AG83" i="25"/>
  <c r="AE83" i="25"/>
  <c r="AD83" i="25"/>
  <c r="AF83" i="25" s="1"/>
  <c r="AG82" i="25"/>
  <c r="AE82" i="25"/>
  <c r="AD82" i="25"/>
  <c r="AG81" i="25"/>
  <c r="AE81" i="25"/>
  <c r="AD81" i="25"/>
  <c r="AF81" i="25" s="1"/>
  <c r="AG80" i="25"/>
  <c r="AE80" i="25"/>
  <c r="AD80" i="25"/>
  <c r="AF80" i="25" s="1"/>
  <c r="AG79" i="25"/>
  <c r="AE79" i="25"/>
  <c r="AD79" i="25"/>
  <c r="AF79" i="25" s="1"/>
  <c r="AG78" i="25"/>
  <c r="AE78" i="25"/>
  <c r="AD78" i="25"/>
  <c r="AG77" i="25"/>
  <c r="AE77" i="25"/>
  <c r="AD77" i="25"/>
  <c r="AF77" i="25" s="1"/>
  <c r="AG76" i="25"/>
  <c r="AE76" i="25"/>
  <c r="AD76" i="25"/>
  <c r="AF76" i="25" s="1"/>
  <c r="AG75" i="25"/>
  <c r="AE75" i="25"/>
  <c r="AD75" i="25"/>
  <c r="AF75" i="25" s="1"/>
  <c r="AG74" i="25"/>
  <c r="AE74" i="25"/>
  <c r="AD74" i="25"/>
  <c r="AG73" i="25"/>
  <c r="AE73" i="25"/>
  <c r="AD73" i="25"/>
  <c r="AF73" i="25" s="1"/>
  <c r="AG72" i="25"/>
  <c r="AE72" i="25"/>
  <c r="AD72" i="25"/>
  <c r="AF72" i="25" s="1"/>
  <c r="AG71" i="25"/>
  <c r="AE71" i="25"/>
  <c r="AD71" i="25"/>
  <c r="AF71" i="25" s="1"/>
  <c r="AG70" i="25"/>
  <c r="AE70" i="25"/>
  <c r="AD70" i="25"/>
  <c r="AG69" i="25"/>
  <c r="AE69" i="25"/>
  <c r="AD69" i="25"/>
  <c r="AF69" i="25" s="1"/>
  <c r="AG68" i="25"/>
  <c r="AE68" i="25"/>
  <c r="AD68" i="25"/>
  <c r="AF68" i="25" s="1"/>
  <c r="AG67" i="25"/>
  <c r="AE67" i="25"/>
  <c r="AD67" i="25"/>
  <c r="AF67" i="25" s="1"/>
  <c r="AG66" i="25"/>
  <c r="AE66" i="25"/>
  <c r="AD66" i="25"/>
  <c r="AF66" i="25" s="1"/>
  <c r="AG65" i="25"/>
  <c r="AE65" i="25"/>
  <c r="AD65" i="25"/>
  <c r="AF65" i="25" s="1"/>
  <c r="AG64" i="25"/>
  <c r="AE64" i="25"/>
  <c r="AD64" i="25"/>
  <c r="AF64" i="25" s="1"/>
  <c r="AG63" i="25"/>
  <c r="AE63" i="25"/>
  <c r="AD63" i="25"/>
  <c r="AF63" i="25" s="1"/>
  <c r="AG62" i="25"/>
  <c r="AE62" i="25"/>
  <c r="AD62" i="25"/>
  <c r="AG61" i="25"/>
  <c r="AE61" i="25"/>
  <c r="AD61" i="25"/>
  <c r="AF61" i="25" s="1"/>
  <c r="AG60" i="25"/>
  <c r="AE60" i="25"/>
  <c r="AD60" i="25"/>
  <c r="AF60" i="25" s="1"/>
  <c r="AG59" i="25"/>
  <c r="AE59" i="25"/>
  <c r="AD59" i="25"/>
  <c r="AF59" i="25" s="1"/>
  <c r="AG58" i="25"/>
  <c r="AE58" i="25"/>
  <c r="AD58" i="25"/>
  <c r="AF58" i="25" s="1"/>
  <c r="AG57" i="25"/>
  <c r="AE57" i="25"/>
  <c r="AD57" i="25"/>
  <c r="AF57" i="25" s="1"/>
  <c r="AG56" i="25"/>
  <c r="AE56" i="25"/>
  <c r="AD56" i="25"/>
  <c r="AF56" i="25" s="1"/>
  <c r="AG55" i="25"/>
  <c r="AE55" i="25"/>
  <c r="AD55" i="25"/>
  <c r="AF55" i="25" s="1"/>
  <c r="AG54" i="25"/>
  <c r="AE54" i="25"/>
  <c r="AD54" i="25"/>
  <c r="AG53" i="25"/>
  <c r="AE53" i="25"/>
  <c r="AD53" i="25"/>
  <c r="AF53" i="25" s="1"/>
  <c r="AG52" i="25"/>
  <c r="AE52" i="25"/>
  <c r="AD52" i="25"/>
  <c r="AF52" i="25" s="1"/>
  <c r="AG51" i="25"/>
  <c r="AE51" i="25"/>
  <c r="AD51" i="25"/>
  <c r="AF51" i="25" s="1"/>
  <c r="AG50" i="25"/>
  <c r="AE50" i="25"/>
  <c r="AD50" i="25"/>
  <c r="AF50" i="25" s="1"/>
  <c r="AG49" i="25"/>
  <c r="AE49" i="25"/>
  <c r="AD49" i="25"/>
  <c r="AF49" i="25" s="1"/>
  <c r="AG48" i="25"/>
  <c r="AE48" i="25"/>
  <c r="AD48" i="25"/>
  <c r="AF48" i="25" s="1"/>
  <c r="AG47" i="25"/>
  <c r="AE47" i="25"/>
  <c r="AD47" i="25"/>
  <c r="AF47" i="25" s="1"/>
  <c r="AG46" i="25"/>
  <c r="AE46" i="25"/>
  <c r="AD46" i="25"/>
  <c r="AG45" i="25"/>
  <c r="AE45" i="25"/>
  <c r="AD45" i="25"/>
  <c r="AF45" i="25" s="1"/>
  <c r="AG44" i="25"/>
  <c r="AE44" i="25"/>
  <c r="AD44" i="25"/>
  <c r="AF44" i="25" s="1"/>
  <c r="AG43" i="25"/>
  <c r="AE43" i="25"/>
  <c r="AD43" i="25"/>
  <c r="AF43" i="25" s="1"/>
  <c r="AG42" i="25"/>
  <c r="AE42" i="25"/>
  <c r="AD42" i="25"/>
  <c r="AF42" i="25" s="1"/>
  <c r="AG41" i="25"/>
  <c r="AE41" i="25"/>
  <c r="AD41" i="25"/>
  <c r="AF41" i="25" s="1"/>
  <c r="AG40" i="25"/>
  <c r="AE40" i="25"/>
  <c r="AD40" i="25"/>
  <c r="AF40" i="25" s="1"/>
  <c r="AG39" i="25"/>
  <c r="AE39" i="25"/>
  <c r="AD39" i="25"/>
  <c r="AF39" i="25" s="1"/>
  <c r="AG38" i="25"/>
  <c r="AE38" i="25"/>
  <c r="AD38" i="25"/>
  <c r="AG37" i="25"/>
  <c r="AE37" i="25"/>
  <c r="AD37" i="25"/>
  <c r="AF37" i="25" s="1"/>
  <c r="AG36" i="25"/>
  <c r="AE36" i="25"/>
  <c r="AD36" i="25"/>
  <c r="AF36" i="25" s="1"/>
  <c r="AG35" i="25"/>
  <c r="AE35" i="25"/>
  <c r="AD35" i="25"/>
  <c r="AF35" i="25" s="1"/>
  <c r="AG34" i="25"/>
  <c r="AE34" i="25"/>
  <c r="AD34" i="25"/>
  <c r="AF34" i="25" s="1"/>
  <c r="AG33" i="25"/>
  <c r="AE33" i="25"/>
  <c r="AD33" i="25"/>
  <c r="AF33" i="25" s="1"/>
  <c r="AG32" i="25"/>
  <c r="AE32" i="25"/>
  <c r="AD32" i="25"/>
  <c r="AF32" i="25" s="1"/>
  <c r="AG31" i="25"/>
  <c r="AE31" i="25"/>
  <c r="AD31" i="25"/>
  <c r="AF31" i="25" s="1"/>
  <c r="AG30" i="25"/>
  <c r="AE30" i="25"/>
  <c r="AD30" i="25"/>
  <c r="AG29" i="25"/>
  <c r="AE29" i="25"/>
  <c r="AD29" i="25"/>
  <c r="AF29" i="25" s="1"/>
  <c r="AG28" i="25"/>
  <c r="AE28" i="25"/>
  <c r="AD28" i="25"/>
  <c r="AF28" i="25" s="1"/>
  <c r="AG27" i="25"/>
  <c r="AE27" i="25"/>
  <c r="AD27" i="25"/>
  <c r="AF27" i="25" s="1"/>
  <c r="AG26" i="25"/>
  <c r="AE26" i="25"/>
  <c r="AD26" i="25"/>
  <c r="AF26" i="25" s="1"/>
  <c r="AF30" i="25" l="1"/>
  <c r="AF38" i="25"/>
  <c r="AF46" i="25"/>
  <c r="AF54" i="25"/>
  <c r="AF62" i="25"/>
  <c r="AF70" i="25"/>
  <c r="AF74" i="25"/>
  <c r="AF78" i="25"/>
  <c r="AF82" i="25"/>
  <c r="AF86" i="25"/>
  <c r="AF90" i="25"/>
  <c r="AF94" i="25"/>
  <c r="AF98" i="25"/>
  <c r="AF102" i="25"/>
  <c r="AF106" i="25"/>
  <c r="AF110" i="25"/>
</calcChain>
</file>

<file path=xl/sharedStrings.xml><?xml version="1.0" encoding="utf-8"?>
<sst xmlns="http://schemas.openxmlformats.org/spreadsheetml/2006/main" count="4454" uniqueCount="1363">
  <si>
    <t>N°</t>
  </si>
  <si>
    <t>Planes a Integrar según Decreto 612 de 2018</t>
  </si>
  <si>
    <t xml:space="preserve">Responsable </t>
  </si>
  <si>
    <t>Observación</t>
  </si>
  <si>
    <t>Plan Anual Institucional</t>
  </si>
  <si>
    <t>Gerencia de Planeación</t>
  </si>
  <si>
    <t>Se presenta la Versión 4 del Plan Anual que incluye actividades del Plan Sectorial y PAAC.</t>
  </si>
  <si>
    <t>Plan Institucional de Archivos de la Entidad -PINAR</t>
  </si>
  <si>
    <t>Subgerencia de Recursos Físicos</t>
  </si>
  <si>
    <t>De acuerdo con respuesta de la Subgerencia de Recursos Físicos: “Que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tenemos aprobado y publicado el PGD- Programa de Gestión Documental y una vez esté oficialmente aprobado el PINAR por el comité se puede actualizar la matriz.</t>
  </si>
  <si>
    <t>Plan Anual de Adquisiciones</t>
  </si>
  <si>
    <t>Plan Anual de Vacantes</t>
  </si>
  <si>
    <t>Gerencia de Talento Humano</t>
  </si>
  <si>
    <t xml:space="preserve">Según correo de Gerencia de Talento Humano: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</si>
  <si>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de Previsión de Recursos Humanos</t>
  </si>
  <si>
    <t>Plan Estratégico de Talento Humano</t>
  </si>
  <si>
    <t>Plan Institucional de Capacitación</t>
  </si>
  <si>
    <t>Se evidencia Plan de Formación 2018.</t>
  </si>
  <si>
    <t>Plan de Incentivos Institucionales</t>
  </si>
  <si>
    <t>Anny justifica verbalmente que no se cuenta con ese plan de incentivos.</t>
  </si>
  <si>
    <t>Plan de Trabajo Anual en Seguridad y Salud en el Trabajo</t>
  </si>
  <si>
    <t xml:space="preserve">Según Correo de Daniela Sánchez: Plan de Trabajo Anual en Seguridad y Salud en el Trabajo : Conforme a lo señalado en el Decreto 1072 de 2015 en el artículo 2.2.4.6.8. numeral 7, los empleadores deben desarrollar un plan de trabajo anual para alcanzar cada uno de los objetivos propuestos en el Sistema de Gestión de la Seguridad y Salud en el Trabajo (SGSST). En cumplimiento de lo anterior, la Previsora cuenta con el referido plan, el cual se envía en archivo adjunto. </t>
  </si>
  <si>
    <t>Plan Anticorrupción y de Atención al Ciudadano</t>
  </si>
  <si>
    <t>Gerencia de Planeación (* Integrar)</t>
  </si>
  <si>
    <t>Se evidencia correo Yuly Alejandra con 4 componentes del PAAC</t>
  </si>
  <si>
    <t>Plan Estratégico de Tecnologías de la Información y las Comunicaciones PETI</t>
  </si>
  <si>
    <t>Gerencia de Tecnología de la Información</t>
  </si>
  <si>
    <t xml:space="preserve">De acuerdo con el correo del DAFP del 15 de junio de 2018, el formato no incluye los planes asociados al Ministerio de Tecnologías de la Información y las Comunicaciones (MinTIC). Como es de su conocimiento en la última reunión sectorial que se realizó con sus Jefes de Tecnología, MinTIC indicó que estaban trabajando junto con el DAFP para determinar los criterios de publicación que se deberán seguir en esos casos. Sin embargo, es importante que tengan en cuenta que MinTIC precisó que los tres Planes deben ser formulados bajo las metodologías que para el efecto apliquen, lo anterior teniendo en cuenta que las directrices que se impartan junto con DAFP estarán orientadas a la publicación y no a la formulación. </t>
  </si>
  <si>
    <t>Plan de Tratamiento de Riesgos de Seguridad y Privacidad de la Información</t>
  </si>
  <si>
    <t>Gerencia de Riesgos</t>
  </si>
  <si>
    <t>Plan de Seguridad y Privacidad de la Información</t>
  </si>
  <si>
    <t>Plan Estratégico Institucional 2018 - Previsora Seguros</t>
  </si>
  <si>
    <t xml:space="preserve">DIMENSIÓN </t>
  </si>
  <si>
    <t xml:space="preserve">POLÍTICA </t>
  </si>
  <si>
    <t>ESTRATEGIA</t>
  </si>
  <si>
    <t xml:space="preserve">ACTIVIDAD </t>
  </si>
  <si>
    <t>DESCRIPCIÓN</t>
  </si>
  <si>
    <t>RESPONSABLE</t>
  </si>
  <si>
    <t>ACTIVIDAD DEL PLAN SECTORIAL</t>
  </si>
  <si>
    <t>FECHA  DE INICIO</t>
  </si>
  <si>
    <t>FECHA DE FIN</t>
  </si>
  <si>
    <t>Talento Humano</t>
  </si>
  <si>
    <t>Gestión Estratégica del Talento Humano</t>
  </si>
  <si>
    <t>Mejorar el ambiente y condiciones  laborales  según prioridades de las entidades del sector hacienda.</t>
  </si>
  <si>
    <t>Aplicar la encuesta de medición de clima organizacional</t>
  </si>
  <si>
    <t>Medición de clima la cual se va realizar con la firma Great Place To Work</t>
  </si>
  <si>
    <t>Daniela Sánchez Polanco 
Gerente de Talento Humano</t>
  </si>
  <si>
    <t>No</t>
  </si>
  <si>
    <t>Elaborar el plan de actividades para el mejoramiento del ambiente laboral</t>
  </si>
  <si>
    <t>Definir las  actividades encaminadas a  impactar positivamente el ambiente laboral  de acuerdo al resultado de la medición de clima</t>
  </si>
  <si>
    <t>Ejecutar el plan de actividades para el mejoramiento del ambiente laboral</t>
  </si>
  <si>
    <t>Ejecutar las actividades resultantes de la medición de clima laboral en el segundo cuatrimestre</t>
  </si>
  <si>
    <t>Ejecutar las actividades resultantes de la medición de clima laboral en el tercer cuatrimestre</t>
  </si>
  <si>
    <t>Realizar encuesta para definir las actividades de bienestar</t>
  </si>
  <si>
    <t>Aplicación de encuesta a los funcionarios de la compañía para conocer preferencias en las actividades de bienestar</t>
  </si>
  <si>
    <t>Definir el plan de actividades de bienestar</t>
  </si>
  <si>
    <t>Definir las actividades de bienestar con base a los resultados de la encuesta</t>
  </si>
  <si>
    <t>Ejecutar el plan de actividades de bienestar</t>
  </si>
  <si>
    <t>Ejecutar las actividades resultantes de la aplicación de la encuesta a los funcionarios</t>
  </si>
  <si>
    <t>Mantener incentivos de salario emocional</t>
  </si>
  <si>
    <t>Continuar con los beneficios que generan bienestar a los funcionarios, tales como: horario flexible, viernes feliz, días remunerados</t>
  </si>
  <si>
    <t xml:space="preserve">Dar continuidad al Modelo de Evaluación de Desempeño Individual </t>
  </si>
  <si>
    <t>Realizar la evaluación de desempeño del último semestre del año 2017, de acuerdo al nuevo modelo definido</t>
  </si>
  <si>
    <t>Llevar a cabo el seguimiento a  la evaluación de desempeño del último semestre del año 2017</t>
  </si>
  <si>
    <t>Anny Alexandra Alarcón
Subgerente de Desarrollo de Talento Humano</t>
  </si>
  <si>
    <t>Realizar el proceso de evaluación de metas del primer semestre de 2018</t>
  </si>
  <si>
    <t>Ejecutar el seguimiento al proceso de evaluación de metas del primer semestre de 2018</t>
  </si>
  <si>
    <t>Vinculación de personal de acuerdo con las necesidades de la Compañía</t>
  </si>
  <si>
    <t>Llevar a cabo los procesos de selección - Semestre I</t>
  </si>
  <si>
    <t>Desarrollar los procesos de selección del semestre teniendo en cuenta las necesidades de la compañía en cuanto a perfiles y competencias, y oportunidad en la provisión de las vacantes</t>
  </si>
  <si>
    <t>Llevar a cabo los procesos de selección - Semestre II</t>
  </si>
  <si>
    <t>Definir un Plan Institucional de Capacitación  alineado a la estrategia de la Compañía  para el desarrollo de las competencias laborales.</t>
  </si>
  <si>
    <t>Definir el cronograma del Plan Institucional de Capacitación, con base en los diferentes  insumos, suministrados por las áreas y de acuerdo a la necesidades de la Compañía</t>
  </si>
  <si>
    <t>Realizar la definición de  las actividades y el cronograma del Plan Institucional de Capacitación</t>
  </si>
  <si>
    <t>Efectuar seguimiento y control a las actividades obligatorias programadas en el cronograma establecido  en el Plan Institucional de Capacitación -Trim. I</t>
  </si>
  <si>
    <t>Realizar seguimiento a  las actividades programadas en el cronograma establecido  en el Plan Institucional de Capacitación. Trimestre I</t>
  </si>
  <si>
    <t>Efectuar seguimiento y control a las actividades obligatorias programadas en el cronograma establecido  en el Plan Institucional de Capacitación -Trim. II</t>
  </si>
  <si>
    <t>Realizar seguimiento a  las actividades programadas en el cronograma establecido  en el Plan Institucional de Capacitación. Trimestre II</t>
  </si>
  <si>
    <t>Efectuar seguimiento y control a las actividades obligatorias programadas en el cronograma establecido  en el Plan Institucional de Capacitación -Trim. III</t>
  </si>
  <si>
    <t>Realizar seguimiento a  las actividades programadas en el cronograma establecido  en el Plan Institucional de Capacitación. Trimestre III</t>
  </si>
  <si>
    <t>Efectuar seguimiento y control a las actividades obligatorias programadas en el cronograma establecido  en el Plan Institucional de Capacitación -Trim. IV</t>
  </si>
  <si>
    <t>Realizar seguimiento a  las actividades programadas en el cronograma establecido  en el Plan Institucional de Capacitación. Trimestre IV</t>
  </si>
  <si>
    <t>Integridad</t>
  </si>
  <si>
    <t>Adoptar y apropiar el Código de Integridad</t>
  </si>
  <si>
    <t>Validar si el código de ética de la compañía se ajusta a los requisitos establecidos del código de integridad</t>
  </si>
  <si>
    <t>De acuerdo al Código de Integridad sugerido por el Servicio Público, ajustar el Código de Ética vigente.</t>
  </si>
  <si>
    <t>María del Pilar González Moreno 
Secretaria General</t>
  </si>
  <si>
    <t xml:space="preserve">Publicar Curso virtual del Manual de Ética de la Compañía </t>
  </si>
  <si>
    <t xml:space="preserve">Todos los funcionarios de la compañía deberán realizar el curso virtual diseñado para fortalecer el entendimiento del manual de ética de la compañía </t>
  </si>
  <si>
    <t>Direccionamiento Estratégico y Planeación</t>
  </si>
  <si>
    <t>Planeación Institucional</t>
  </si>
  <si>
    <t>Contribuir al logro de los pilares y estrategias del Plan Nacional de Desarrollo.</t>
  </si>
  <si>
    <t>Formular el plan institucional y plan sectorial del MIPG para la vigencia 2018</t>
  </si>
  <si>
    <t>Con el apoyo de las áreas responsables de las políticas y componentes del modelo, se realiza la formulación de los planes anuales (sectorial e institucional), dando cumplimiento a los lineamientos del Ministerio de Hacienda</t>
  </si>
  <si>
    <t xml:space="preserve">Gladys Zambrano
Gerente de Planeación </t>
  </si>
  <si>
    <t>Actualizar y publicar el PAAC aplicable a la vigencia 2018</t>
  </si>
  <si>
    <t>Cumplir con la obligación de publicar el PAAC antes del 31 de enero de cada año</t>
  </si>
  <si>
    <t>Focalizar esfuerzos en el cumplimiento de la estrategia institucional</t>
  </si>
  <si>
    <t>Realizar seguimiento al porcentaje de cumplimiento del Plan Estratégico Corporativo 2017</t>
  </si>
  <si>
    <t>Se generará informe de resultados del mapa corporativo para el año 2017, para determinar el porcentaje de avance total frente a las metas definidas y presentar los resultados al Gobierno Corporativo.</t>
  </si>
  <si>
    <t>Realizar seguimiento al porcentaje de cumplimiento del Plan Estratégico Corporativo para el primer semestre del año 2018</t>
  </si>
  <si>
    <t>Se generará informe de resultados del mapa corporativo para el primer semestre, para determinar el porcentaje de avance total frente a las metas definidas  y presentar los resultados al Gobierno Corporativo.</t>
  </si>
  <si>
    <t>Realizar seguimiento al porcentaje de cumplimiento del Plan Estratégico Corporativo para el segundo semestre del año 2018</t>
  </si>
  <si>
    <t>Se generará informe de resultados del mapa corporativo al corte que se encuentre disponible en ese momento, para determinar el porcentaje de avance total frente a las metas definidas  y presentar los resultados al Gobierno Corporativo. 
Nota: se realiza informe con la información disponible.</t>
  </si>
  <si>
    <t>Realizar seguimiento a la ejecución de los proyectos - Semestre I</t>
  </si>
  <si>
    <t>Se realiza seguimiento a las actividades de los proyectos estratégicos, validando la medición del indicador respecto a la meta definida en el Balanced Scorecard. El informe consolidado se presenta al Gobierno Corporativo.</t>
  </si>
  <si>
    <t>Realizar seguimiento a la ejecución de los proyectos - Semestre II</t>
  </si>
  <si>
    <t>Gestión presupuestal y eficiencia del gasto público</t>
  </si>
  <si>
    <t xml:space="preserve">Optimizar la administración de los recursos financieros de las Entidades del Sector Hacienda. </t>
  </si>
  <si>
    <t>Optimizar la planeación del presupuesto de la Compañía.</t>
  </si>
  <si>
    <t>Planeación del presupuesto de ingresos y gastos 2019 alineada a las metas estratégicas de la Compañía.</t>
  </si>
  <si>
    <t>Claudia Milena Santamaría Camacho 
Gerente Planeación Financiera</t>
  </si>
  <si>
    <t xml:space="preserve">Gestión con Valores para Resultados </t>
  </si>
  <si>
    <t>Fortalecimiento organizacional y simplificación de procesos</t>
  </si>
  <si>
    <t>Fortalecer la gestión institucional</t>
  </si>
  <si>
    <t>Realizar diagnóstico para implementación del MIPG II</t>
  </si>
  <si>
    <t>Elaboración de un diagnóstico institucional del impacto del nuevo Modelo Integrado de Planeación y Gestión al sistema de gestión institucional con base en las herramientas de autodiagnósticos de la Función Pública y los resultados del FURAG.</t>
  </si>
  <si>
    <t>Mauricio Mantilla
Gerente de Innovación y Procesos</t>
  </si>
  <si>
    <t>Si</t>
  </si>
  <si>
    <t>Adoptar una gestión por procesos para la mejora de las actividades de la organización</t>
  </si>
  <si>
    <t>Definición y aplicación de una metodología de mejoramiento de procesos Fase I</t>
  </si>
  <si>
    <t>Realizar el diagnóstico integral de los procesos de la Compañía; definición de una metodología de mejoramiento y reingeniería de procesos, así como adopción de la misma en un proceso (sin incluir implementación de resultados).</t>
  </si>
  <si>
    <t>Elaborar el Plan Anual de Adquisiciones de acuerdo al presupuesto aprobado vigencia 2018</t>
  </si>
  <si>
    <t>Realizar el diligenciamiento del Plan Anual de Adquisiciones, de acuerdo al presupuesto aprobado vigencia 2018 y solicitar su publicación en la página Web de Previsora con el fin de informar a proveedores interesados sobre posibles oportunidades de negocio</t>
  </si>
  <si>
    <t>John Hermith Ramírez Celeita Subgerente de Recursos Físicos</t>
  </si>
  <si>
    <t>Apoyar la ejecución del plan de adquisiciones de la compañía</t>
  </si>
  <si>
    <t>Se monitorea con el indicador Tiempo de respuesta en el proceso de contratación</t>
  </si>
  <si>
    <t>John Hermith Ramírez Celeita Subgerente de Recursos Físicos
Leidy Johanna Sandoval Moreno 
Gerente de Contratación</t>
  </si>
  <si>
    <t>Realizar seguimiento a la ejecución del Plan Anual de Adquisiciones y su publicación en la página Web de Previsora - Cierre 2017</t>
  </si>
  <si>
    <t>Seguimiento y publicación trimestral de la ejecución del Plan Anual de Adquisiciones</t>
  </si>
  <si>
    <t>Realizar seguimiento a la ejecución del Plan Anual de Adquisiciones y su publicación en la página Web de Previsora - Trimestre I</t>
  </si>
  <si>
    <t>Realizar seguimiento a la ejecución del Plan Anual de Adquisiciones y su publicación en la página Web de Previsora - Trimestre II</t>
  </si>
  <si>
    <t>Realizar seguimiento a la ejecución del Plan Anual de Adquisiciones y su publicación en la página Web de Previsora - Trimestre III</t>
  </si>
  <si>
    <t>Evaluar permanente los resultados de la organización - Cierre Año 2017</t>
  </si>
  <si>
    <t>Se realiza seguimiento  presupuestal respecto a la ejecución contable del año 2017</t>
  </si>
  <si>
    <t>Evaluar permanente los resultados de la organización - Trimestre I</t>
  </si>
  <si>
    <t>Se realiza seguimiento  presupuestal respecto a la ejecución contable, generando las alertas respectivas frente a los cierres estimados</t>
  </si>
  <si>
    <t>Evaluar permanente los resultados de la organización - Trimestre II</t>
  </si>
  <si>
    <t>Evaluar permanente los resultados de la organización - Trimestre III</t>
  </si>
  <si>
    <t>Gobierno Digital, antes Gobierno en línea (TIC para la gestión, Seguridad de la información, TIC para el servicio, TIC para Gobierno Abierto)</t>
  </si>
  <si>
    <t>Orientar esfuerzos a la implementación de Gobierno en línea</t>
  </si>
  <si>
    <t>Realizar un ejercicio de Gobierno de Datos sobre la información core de seguros.</t>
  </si>
  <si>
    <t>Identificación y análisis de datos maestros utilizados como core de seguros, para el fortalecimiento del componente de TICs para Gobierno Abierto</t>
  </si>
  <si>
    <t>Carlos Cesar Erazo
Gerente de Tecnología de la Información</t>
  </si>
  <si>
    <t>Definir y documentar la Arquitectura de los sistemas de Información de la Compañía</t>
  </si>
  <si>
    <t>Identificar y actualizar los sistemas de información de la Compañía teniendo en cuenta los componentes tecnológicos que los soportan lo cual permitirá fortalecer el componente de TICs para Servicio</t>
  </si>
  <si>
    <t>Gestión de acceso</t>
  </si>
  <si>
    <t>Implementación de aplicativo para gestión de usuarios (SISE 2G y 3G).</t>
  </si>
  <si>
    <t>Renato Muñoz
Gerente de Riesgos</t>
  </si>
  <si>
    <t>Efectividad de controles</t>
  </si>
  <si>
    <t>Realizar actividades necesarias para determinar la efectividad de 10 controles del modelo SGSI.</t>
  </si>
  <si>
    <t xml:space="preserve">Desarrollar las actividades que faciliten la implementación de la estrategia de uso y apropiación de TI </t>
  </si>
  <si>
    <t>Diseñar la estrategia para el uso y apropiación de Tecnologías de la Información en la Organización.</t>
  </si>
  <si>
    <t>A partir de la identificación del catálogo de herramientas tecnológicas y la definición de las necesidades de  los grupos de interés, se diseñarán las estratégias y planes para la adopción y uso de las Tics  fortaleciendo el componente de TICs para la Gestión.</t>
  </si>
  <si>
    <t>Seguridad Digital</t>
  </si>
  <si>
    <t>Realizar medición del MSPI</t>
  </si>
  <si>
    <t>Realizar la medición del instrumento MSPI</t>
  </si>
  <si>
    <t>Renato Muñoz
Gerente de Riesgos
Carlos César Erazo
Ger. Tecnología de la Información</t>
  </si>
  <si>
    <t>Definir y aprobar la política de seguridad digital (Cyberseguridad)</t>
  </si>
  <si>
    <t>Defensa Jurídica</t>
  </si>
  <si>
    <t>Participar en las mesas de trabajo sectoriales (a cargo de MINHAC)</t>
  </si>
  <si>
    <t>Se definirán actividades o indicador con medición entre abril y diciembre, con base en los acuerdos establecidos en las mesas de trabajo desarrolladas.</t>
  </si>
  <si>
    <t>Víctor Andrés Gómez
Gerente de Procesos Judiciales</t>
  </si>
  <si>
    <t xml:space="preserve">Servicio al ciudadano </t>
  </si>
  <si>
    <t>Promover la participación  ciudadana en la formulación de políticas, planes, programas, proyectos, normatividad, acciones y/o servicios de las Entidades del Sector Hacienda.</t>
  </si>
  <si>
    <t xml:space="preserve">Participar en el día de la transparencia </t>
  </si>
  <si>
    <t>Participación y asistencia a la jornada programada para la celebración del día de la transparencia</t>
  </si>
  <si>
    <t>Monitorear los resultados de los indicadores de servicio (Cliente Final y Aliado Estratégico) en los Comités de Mejoramiento Continuo</t>
  </si>
  <si>
    <t>Se revisarán los resultados de las encuestas de cliente final y aliado estratégico y se generarán acciones de mejora en los procesos que impactan el resultado</t>
  </si>
  <si>
    <t>Diana Paola Aragón Ramos, Gerente de Servicio</t>
  </si>
  <si>
    <t>Fortalecer los mecanismos para la atención al ciudadano</t>
  </si>
  <si>
    <t>Realizar encuestas de servicio que permitan identificar el nivel de satisfacción de los usuarios - Semestre I</t>
  </si>
  <si>
    <t>Medir el nivel de satisfacción de los usuarios y socializar los resultados para definir las acciones de mejora que se requieran</t>
  </si>
  <si>
    <t>Diana Paola Aragón Ramos
Gerente de Servicio</t>
  </si>
  <si>
    <t>Realizar encuestas de servicio que permitan identificar el nivel de satisfacción de los usuarios - Semestre II</t>
  </si>
  <si>
    <t>Capacitación sobre temas relacionados con atención al cliente dirigida a los funcionarios de la compañía, acorde a los lineamientos del SAC y la Universidad Previsora</t>
  </si>
  <si>
    <t>Capacitación Funcionarios de la Compañía, a través del curso normativo de SAC y entrenamientos definidos</t>
  </si>
  <si>
    <t>Implementar incentivos para motivar la excelencia en la atención al cliente</t>
  </si>
  <si>
    <t>Gestionar la evaluación interna de servicio para el desarrollo del plan de incentivos de Excelencia en el servicio</t>
  </si>
  <si>
    <t>Realizar seguimiento permanente al comportamiento de las PQR y hacer reporte trimestral a la superintendencia - I Semestre</t>
  </si>
  <si>
    <t>Reporte trimestral PQR a la Superintendencia Financiera de Colombia.</t>
  </si>
  <si>
    <t>Realizar seguimiento permanente al comportamiento de las PQR y hacer reporte trimestral al corte a septiembre a la superintendencia. - II Semestre</t>
  </si>
  <si>
    <t>Reporte trimestral PQR a la Superintendencia Financiera de Colombia.
Nota: Para el último trimestre del año el reporte a la Superintendencia se realizará en el mes de enero 2018.</t>
  </si>
  <si>
    <t>Racionalización de trámites</t>
  </si>
  <si>
    <t xml:space="preserve">Diseñar e implementar estrategias  de racionalización  de trámites, servicios y/o procedimientos. </t>
  </si>
  <si>
    <t>No se definen actividades considerando que no se tienen trámites</t>
  </si>
  <si>
    <t>NA</t>
  </si>
  <si>
    <t>Participación ciudadana en la gestión pública</t>
  </si>
  <si>
    <t xml:space="preserve">Publicar la primera versión del plan institucional del MIPG y del PAAC en la página web, para comentarios de la ciudadanía </t>
  </si>
  <si>
    <t>Poner a consideración de la ciudadanía la primera versión del plan institucional del MIPG y del PAAC, a través de publicación en la página web.</t>
  </si>
  <si>
    <t>Fortalecer el proceso de rendición de cuentas permanente</t>
  </si>
  <si>
    <t xml:space="preserve">Publicar el primer informe  periódico de rendición de cuentas corte a diciembre 2017 en la página web. </t>
  </si>
  <si>
    <t>La Gerencia de Comunicaciones realiza el diseño completo del Informe de Gestión Año 2017 en dos versiones.
1. Documento formal escrito, donde se plasma la gestión completa de la Compañía.
2. Es un diseño gráfico  físico, que contiene la información más importante de la Compañía.</t>
  </si>
  <si>
    <t>Alejandra Escobar
Profesional VP Desarrollo Corporativo</t>
  </si>
  <si>
    <t xml:space="preserve">Publicar el segundo informe periódico de rendición de cuentas corte a junio 2018 en la página web. </t>
  </si>
  <si>
    <t>Informe semestral de la Compañía, la información es suministrada por las áreas y la Vicepresidencia de Desarrollo Corporativo consolida, redacta y publica.</t>
  </si>
  <si>
    <t xml:space="preserve">Divulgar los resultados de la Compañía en el año 2018 a través de los medios de comunicación establecidos, a lo largo del año. </t>
  </si>
  <si>
    <t>Se comunicarán los aspectos relevantes de la gestión de las diferentes áreas de la compañía, por medio de la revista corporativa, noticiero interno y news.</t>
  </si>
  <si>
    <t>Presentación de resultados y temas de interés a los funcionarios por parte de la alta dirección.</t>
  </si>
  <si>
    <t>La Vicepresidencia de Desarrollo Corporativo realizará la coordinación de las presentaciones, al igual que de la información a comunicar.</t>
  </si>
  <si>
    <t>Promover el uso del Buzón abierto Previsora</t>
  </si>
  <si>
    <t>Se invitará a los funcionarios, que una vez al mes le envíen preguntas vía correo electrónico al presidente de la Compañía. Estas se responderán por medios de los canales oficiales internos de comunicación.</t>
  </si>
  <si>
    <t>Publicar la Carta del presidente</t>
  </si>
  <si>
    <t>En el previsor se incluirá una carta del presidente dirigida a los funcionarios, la cual trate los temas más relevantes de ese período.</t>
  </si>
  <si>
    <t>Rendir cuentas a la ciudadania</t>
  </si>
  <si>
    <t>Diseñar unos plegables informativos donde refleje la gestión que tiene previsora en la región visitada</t>
  </si>
  <si>
    <t>Divulgar los Casos de éxito</t>
  </si>
  <si>
    <t>Divulgar los resultados exitosos y las buenas prácticas de las diferentes áreas y sucursales de la compañía.</t>
  </si>
  <si>
    <t>Evaluación de Resultados</t>
  </si>
  <si>
    <t>Seguimiento y Evaluación del desempeño Institucional</t>
  </si>
  <si>
    <t xml:space="preserve">Información y Comunicación </t>
  </si>
  <si>
    <t>Gestión documental</t>
  </si>
  <si>
    <t>Promover la eficiencia administrativa en la gestión documental</t>
  </si>
  <si>
    <t xml:space="preserve">Elaborar el diagnóstico de gestión documental como instrumento archivístico recomendado por el AGN </t>
  </si>
  <si>
    <t xml:space="preserve">Actualización de los instrumentos archivísticos recomendados por el AGN para el correcto manejo y funcionamiento de la Gestión Documental de la entidad </t>
  </si>
  <si>
    <t xml:space="preserve">Actualizar el programa de gestión documental como instrumento archivístico recomendado por el AGN </t>
  </si>
  <si>
    <t xml:space="preserve">Actualizar las TRD de la entidad de acuerdo con los cambios que presenten los procesos misionales, de apoyo y estratégicos </t>
  </si>
  <si>
    <t xml:space="preserve">Actualización de la Tablas de Retención documental correspondiente a cada una de las áreas de la entidad con las directrices establecidas por el AGN </t>
  </si>
  <si>
    <t>Fortalecer el uso de la herramienta Onbase a través de capacitaciones</t>
  </si>
  <si>
    <t>Capacitación a todos los funcionarios de la entidad en el uso y apropiación de la herramienta Onbase</t>
  </si>
  <si>
    <t>Transparencia, acceso a la información pública y lucha contra la corrupción</t>
  </si>
  <si>
    <t xml:space="preserve">Construir e implementar el Colectivo Sectorial de Control Disciplinario Interno  para el desarrollo de las buenas prácticas en esta materia. </t>
  </si>
  <si>
    <t>Asistir y apoyar la realización de las reuniones que sean programadas en el marco del Colectivo Sectorial de Control Disciplinario Interno</t>
  </si>
  <si>
    <t>Capacitación Código General Disciplinario</t>
  </si>
  <si>
    <t>Capacitación Reforma Tributaria</t>
  </si>
  <si>
    <t>Fortalecimiento de la transparencia y sanción de la corrupción</t>
  </si>
  <si>
    <t>Revisar y actualizar  Manual de Políticas del Plan Anticorrupción y Atención al Ciudadano</t>
  </si>
  <si>
    <t>Manual actualizado, en el capítulo Riesgos de Corrupción</t>
  </si>
  <si>
    <t>Actualización del mapa de riesgos de corrupción de acuerdo con los cambios en los procesos.</t>
  </si>
  <si>
    <t># Procesos que presentan cambios</t>
  </si>
  <si>
    <t>Mantener actualizado el mapa de riesgos de corrupción en la pagina de Previsora.</t>
  </si>
  <si>
    <t>Mapa de riesgos de corrupción publicado.</t>
  </si>
  <si>
    <t>Realizar el mantenimiento de los canales de denuncia.</t>
  </si>
  <si>
    <t>Garantizar la disponibilidad del canal de denuncia en un 95%.</t>
  </si>
  <si>
    <t>Gestionar los casos reportados mediante los canales de denuncia - Semestre I</t>
  </si>
  <si>
    <t>Gestionar el 100% de los casos reportados.</t>
  </si>
  <si>
    <t>Gestionar los casos reportados mediante los canales de denuncia - Semestre II</t>
  </si>
  <si>
    <t>Seguimiento a los controles establecidos que mitigan los riesgos de fraude y corrupción.</t>
  </si>
  <si>
    <t>Validación de la efectividad de controles.</t>
  </si>
  <si>
    <t>Fortalecimiento de la transparencia y acceso a la información</t>
  </si>
  <si>
    <t>Campañas internas de información sobre los componentes de ley de transparencia que sean modificados</t>
  </si>
  <si>
    <t>Dar a conocer los cambios que presente la respectiva Ley
Indicador: (# campañas realizadas / # cambios realizados)x100</t>
  </si>
  <si>
    <t>Socialización sobre los el proceso de implementación de gobierno en línea en Previsora</t>
  </si>
  <si>
    <t>Dar a conocer los avances sobre la implementación de los diferentes componentes
Indicador: (# de actividades realizadas / # de actividades planteadas)*100</t>
  </si>
  <si>
    <t>Carlos César Erazo 
Gerente de Tecnología de la información</t>
  </si>
  <si>
    <t>Velar por la actualización de la información obligatoria de la ley de transparencia</t>
  </si>
  <si>
    <t>Mantener actualizada la información de la respectiva Ley
Indicador: (# de solicitudes / # de publicaciones)x100</t>
  </si>
  <si>
    <t>Diseñar un plan de comunicación para la divulgación de información de los inventarios de activos a los funcionarios de la Compañía.</t>
  </si>
  <si>
    <t>Dar a conocer a los funcionarios de la Compañía los inventarios de activos
Indicador: (# de campañas divulgadas / # campañas propuestas)</t>
  </si>
  <si>
    <t>Alejandra Escobar
Profesional VP Desarrollo Corporativo
John Hermith Ramírez
Subgerente de recursos Físicos</t>
  </si>
  <si>
    <t xml:space="preserve">Actualizar permanente el esqueleto de la estructura de los contenidos de la pagina web </t>
  </si>
  <si>
    <t>Mantener los contenidos actualizados mostrando gestión eficiente
Indicador: (# de solicitudes publicadas / # de solicitudes recibidas)</t>
  </si>
  <si>
    <t>Actualizar permanente el esqueleto de la estructura de los contenidos de la pagina web.</t>
  </si>
  <si>
    <t xml:space="preserve">Gestión del Conocimiento y la Innovación </t>
  </si>
  <si>
    <t>Gestión del conocimiento y la innovación</t>
  </si>
  <si>
    <t>Implementar ejercicios de innovación abierta para la solución  de problemas en el Sector Hacienda - A cargo del Ministerio de Hacienda</t>
  </si>
  <si>
    <t>Participar en las actividades definidas por el Ministerio de Hacienda</t>
  </si>
  <si>
    <t>Coordinar la participación de las áreas involucradas en los temas definidos por el Ministerio de Hacienda en los ejercicios de innovación</t>
  </si>
  <si>
    <t>Desarrollar el Sistema de Gestión de Conocimiento de la Organización</t>
  </si>
  <si>
    <t>Generar y desarrollar el plan de implementación de Gestión del Conocimiento</t>
  </si>
  <si>
    <t>Definir y documentar el plan de implementación de Gestión del Conocimiento; definir y documentar la estructura, organización, elementos de medición, control y seguimiento, así como las estrategias para la mejora continua de los resultados generados en el Sistema de Gestión de Conocimiento</t>
  </si>
  <si>
    <t>Anny Alexandra Alarcón
Subgerente de Desarrollo de Talento Humano
Mauricio Mantilla
Gerente de Innovación y Procesos</t>
  </si>
  <si>
    <t>Desarrollar el plan de implementación de Gestión del Conocimiento</t>
  </si>
  <si>
    <t>Definir y documentar la estructura, organización, elementos de medición, control y seguimiento, así como las estrategias para la mejora continua de los resultados generados en el Sistema de Gestión de Conocimiento</t>
  </si>
  <si>
    <t>Control Interno</t>
  </si>
  <si>
    <t>Fortalecer el sistema gestión integral en la Compañía</t>
  </si>
  <si>
    <t xml:space="preserve">Establecer plan de entrenamiento y capacitación del sistema gestión integral </t>
  </si>
  <si>
    <t>Definir actividades de entrenamiento y capacitación del sistema gestión integral (análisis de causas, riesgos y controles) para todos los funcionarios de la Compañía</t>
  </si>
  <si>
    <t>Ejecutar plan de entrenamiento y capacitación del sistema gestión integral</t>
  </si>
  <si>
    <t>Ejecutar las actividades del plan de  entrenamiento y capacitación del sistema gestión integral (análisis de causas, riesgos y controles) dirigido a todos los funcionarios de la Compañía</t>
  </si>
  <si>
    <t>Actividades Plan Sectorial</t>
  </si>
  <si>
    <t xml:space="preserve">Actividades PAAC </t>
  </si>
  <si>
    <t>Control de actualización del Plan:</t>
  </si>
  <si>
    <t>Versión</t>
  </si>
  <si>
    <t>Fecha</t>
  </si>
  <si>
    <t>Descripción actualización</t>
  </si>
  <si>
    <t>Revisión y ajustes comité institucional</t>
  </si>
  <si>
    <t>Publicación y comentarios de la ciudadanía</t>
  </si>
  <si>
    <t>Publicación página web</t>
  </si>
  <si>
    <t>Por solicitud del MinHacienda se ajusta fecha de fin de la actividad de la estrategia "Fortalecer la gestión institucional"</t>
  </si>
  <si>
    <t>De acuerdo con decisiones del Comité de Gestión y Desempeño:
Se ajusta el responsable y fecha de la actividad de "Validar el código de ética de la Compañía".
Se corrige el año de ejecución a 2019  de la actividad "Realizar seguimiento a la ejecución de los proyectos - Semestre II".
Se ajusta la fecha de la actividad de "Generar y desarrollar el plan de implementación de Gestión del Conocimiento".</t>
  </si>
  <si>
    <t>Plan Institucional de Archivos - PINAR</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</si>
  <si>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se tiene aprobado y publicado el PGD- Programa de Gestión Documental. Se tiene programado publicar el PINAR una vez sea aprobado por el Comité Institucional de Gestión y Desempeño.</t>
  </si>
  <si>
    <t>El mencionado Programa de Gestión Documental está disponible en:</t>
  </si>
  <si>
    <t>https://www.previsora.gov.co/portal2/previsora3/index.php/plan-institucional-mipg-2017/planes-y-programas/programa-de-gestion-documental</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</si>
  <si>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</si>
  <si>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 xml:space="preserve">En cuanto a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</si>
  <si>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Institucional de Capacitación - PIC</t>
  </si>
  <si>
    <t>Facultades</t>
  </si>
  <si>
    <t>Programa</t>
  </si>
  <si>
    <t>Tipo</t>
  </si>
  <si>
    <t>Población</t>
  </si>
  <si>
    <t>Enero</t>
  </si>
  <si>
    <t>Febrero</t>
  </si>
  <si>
    <t>Marzo</t>
  </si>
  <si>
    <t>Abril</t>
  </si>
  <si>
    <t>Mayo</t>
  </si>
  <si>
    <t>Junio</t>
  </si>
  <si>
    <t>Julio</t>
  </si>
  <si>
    <t>Agosto</t>
  </si>
  <si>
    <t>Septiembre</t>
  </si>
  <si>
    <t>Octubre</t>
  </si>
  <si>
    <t>Noviembre</t>
  </si>
  <si>
    <t>Diciembre</t>
  </si>
  <si>
    <t>Interna</t>
  </si>
  <si>
    <t>Externa</t>
  </si>
  <si>
    <t>Modalidad</t>
  </si>
  <si>
    <t xml:space="preserve">CAPACIDADES MEDULARES    </t>
  </si>
  <si>
    <t xml:space="preserve">Diplomado "Lo que todos debemos  saber de seguros y nadie nos ha contado" </t>
  </si>
  <si>
    <t>X</t>
  </si>
  <si>
    <t>V</t>
  </si>
  <si>
    <t>Funcionarios a nivel nacional, que no participaron en el primer grupo</t>
  </si>
  <si>
    <t>Excel</t>
  </si>
  <si>
    <t>P</t>
  </si>
  <si>
    <t>Inscripción abierta</t>
  </si>
  <si>
    <t>Cursos Normativos o regulatorios</t>
  </si>
  <si>
    <t>Todos los funcionarios a nivel nacional</t>
  </si>
  <si>
    <t>CÓDIGO DE ÉTICA</t>
  </si>
  <si>
    <t>PIGA</t>
  </si>
  <si>
    <t>REINDUCCIÓN</t>
  </si>
  <si>
    <t>SGSST</t>
  </si>
  <si>
    <t>SARO</t>
  </si>
  <si>
    <t>SARLAFT</t>
  </si>
  <si>
    <t>SAC</t>
  </si>
  <si>
    <t>CAPACIDADES PARA EL DESEMPEÑO</t>
  </si>
  <si>
    <t>Diplomado de Contratación Estatal</t>
  </si>
  <si>
    <t>B</t>
  </si>
  <si>
    <t>Funcionarios de áreas y sucursales asociados al proceso</t>
  </si>
  <si>
    <t>Diplomado Evaluación de Proyectos</t>
  </si>
  <si>
    <t>Funcionarios reconocidos por PAD</t>
  </si>
  <si>
    <t>Entrenamiento nuevo modelo de Indemnizaciones</t>
  </si>
  <si>
    <t>Entrenamiento Anual de Cajeros</t>
  </si>
  <si>
    <t xml:space="preserve">Entrenamiento Ramos Técnicos  </t>
  </si>
  <si>
    <t>Sucursales</t>
  </si>
  <si>
    <t xml:space="preserve">Entrenamiento "Nuevo Modelo Integrado de Planeación y Gestión – MIPG"  </t>
  </si>
  <si>
    <t>CAPACIDADES HUMANAS</t>
  </si>
  <si>
    <r>
      <t>Transformado Previsora (</t>
    </r>
    <r>
      <rPr>
        <b/>
        <sz val="9"/>
        <color theme="1" tint="0.14999847407452621"/>
        <rFont val="Franklin Gothic Book"/>
        <family val="2"/>
      </rPr>
      <t>Formador de Formadores</t>
    </r>
    <r>
      <rPr>
        <b/>
        <sz val="10"/>
        <color theme="1" tint="0.14999847407452621"/>
        <rFont val="Franklin Gothic Book"/>
        <family val="2"/>
      </rPr>
      <t>)</t>
    </r>
  </si>
  <si>
    <t>Servicio al Cliente</t>
  </si>
  <si>
    <t>Plan de Trabajo Anual en Seguridad y Salud en el Trabajo - PSST</t>
  </si>
  <si>
    <t>PLAN ANUAL DE TRABAJO - SISTEMA DE GESTIÓN SISTEMA DE SEGURIDAD Y SALUD EN EL TRABAJO</t>
  </si>
  <si>
    <t>VERSIÓN: 2
FECHA DE VERSIÓN: 01/03/2018</t>
  </si>
  <si>
    <t xml:space="preserve">OBJETIVO </t>
  </si>
  <si>
    <t>META</t>
  </si>
  <si>
    <t>INDICADOR</t>
  </si>
  <si>
    <t>FÓRMULA</t>
  </si>
  <si>
    <t>PERIODICIDAD DE MEDICIÓN</t>
  </si>
  <si>
    <t>Desarrollar  las actividades establecidas en el sistema de gestión de salud y seguridad en el trabajo</t>
  </si>
  <si>
    <t xml:space="preserve">Cumplimiento plan de trabajo </t>
  </si>
  <si>
    <t>(No. De actividades desarrolladas/ No. De actividades programadas)*100</t>
  </si>
  <si>
    <t>Profesional SGSST</t>
  </si>
  <si>
    <t xml:space="preserve">Trimestral </t>
  </si>
  <si>
    <t>RECURSOS NECESARIOS</t>
  </si>
  <si>
    <t xml:space="preserve">Elementos tecnológicos y de proyección (televisores, teléfonos, entre otros). </t>
  </si>
  <si>
    <t>Capacitadores expertos en las diferentes temáticas a desarrollar (internos o externos)</t>
  </si>
  <si>
    <t xml:space="preserve">Elementos didácticos para le ejecución de las actividades. </t>
  </si>
  <si>
    <t>CRONOGRAMA</t>
  </si>
  <si>
    <t>ACTIVIDADES</t>
  </si>
  <si>
    <t>TRIMESTRE I</t>
  </si>
  <si>
    <t>TRIMESTRE II</t>
  </si>
  <si>
    <t>TRIMESTRE III</t>
  </si>
  <si>
    <t>TRIMESTRE IV</t>
  </si>
  <si>
    <t>CONSOLIDADO</t>
  </si>
  <si>
    <t>RESPONSABLE/ RECURSOS</t>
  </si>
  <si>
    <t>EVIDENCIA</t>
  </si>
  <si>
    <t>OBSERVACIONES</t>
  </si>
  <si>
    <t>ENE</t>
  </si>
  <si>
    <t>FEB</t>
  </si>
  <si>
    <t>MAR</t>
  </si>
  <si>
    <t>ABR</t>
  </si>
  <si>
    <t>MAY</t>
  </si>
  <si>
    <t>JUN</t>
  </si>
  <si>
    <t>JUL</t>
  </si>
  <si>
    <t>AGO</t>
  </si>
  <si>
    <t>SEP</t>
  </si>
  <si>
    <t>OCT</t>
  </si>
  <si>
    <t>NOV</t>
  </si>
  <si>
    <t>DIC</t>
  </si>
  <si>
    <t>E</t>
  </si>
  <si>
    <t>S</t>
  </si>
  <si>
    <t>R</t>
  </si>
  <si>
    <t>% Cumplimiento</t>
  </si>
  <si>
    <t>PLANEAR</t>
  </si>
  <si>
    <t>1. RECURSOS</t>
  </si>
  <si>
    <t>1.1. Recursos Financieros, técnicos, humanos y de otra índole</t>
  </si>
  <si>
    <t>Designación del responsable de Seguridad y Salud</t>
  </si>
  <si>
    <t>Elaborar carta y divulgar en ISOLUCIÓN</t>
  </si>
  <si>
    <t>Secretaria General</t>
  </si>
  <si>
    <t>Carta de designación</t>
  </si>
  <si>
    <t>Matriz de roles y reponsabilidades en Seguridad y Sald</t>
  </si>
  <si>
    <t>Elaborar y socializar matriz</t>
  </si>
  <si>
    <t>Profesional</t>
  </si>
  <si>
    <t>Matriz de Roles y Responsabilidades</t>
  </si>
  <si>
    <t>Incluir funciones en perfiles de cargo</t>
  </si>
  <si>
    <t xml:space="preserve">Gerencia de Talento Humano </t>
  </si>
  <si>
    <t>Perfiles de cargo actualizados y socializados</t>
  </si>
  <si>
    <t>Presupuesto en SST</t>
  </si>
  <si>
    <t>Seguimiento a ejecución</t>
  </si>
  <si>
    <t>Profesional / Profesional Bienestar / Gerencia de Talento Humano</t>
  </si>
  <si>
    <t>Actas de reunión que evidencia revisión del presupuesto</t>
  </si>
  <si>
    <t>Planta de Personal</t>
  </si>
  <si>
    <t>Incluir todo tipo de contratación</t>
  </si>
  <si>
    <t>Profesional / Profesional bienestar</t>
  </si>
  <si>
    <t>Archivo planta de personal</t>
  </si>
  <si>
    <t>Comité Paritario de Seguridad y Salud en el Trabajo</t>
  </si>
  <si>
    <t>Cierre y entrega de informe de gestión de COPASST saliente</t>
  </si>
  <si>
    <t>COPASST</t>
  </si>
  <si>
    <t>Informe de Gestión</t>
  </si>
  <si>
    <t>Elecciones y conformación COPASST Bogotá</t>
  </si>
  <si>
    <t>Todo el personal de planta</t>
  </si>
  <si>
    <t>Soportes de elección y conformaci{ón del COPASST</t>
  </si>
  <si>
    <t>Funcionamiento en todas las sucursales</t>
  </si>
  <si>
    <t>Profesional / Profesional bienestar/ Gerentes de sucursal</t>
  </si>
  <si>
    <t>Soportes de elección y conformación del COPASST o Vigía y soportes actividades de gestión</t>
  </si>
  <si>
    <t>Plan de Trabajo</t>
  </si>
  <si>
    <t>Profesional / Profesional de Bienestar</t>
  </si>
  <si>
    <t>Plan de trabajo aprobado y firmado</t>
  </si>
  <si>
    <t>Reuniones Mensuales</t>
  </si>
  <si>
    <t>Actas de reunión</t>
  </si>
  <si>
    <t>Capacitación del Comité</t>
  </si>
  <si>
    <t>Asesor externo (ARL) Profesional</t>
  </si>
  <si>
    <t>Registros  de asistencia</t>
  </si>
  <si>
    <t>Comité de Convivencia Laboral</t>
  </si>
  <si>
    <t>Plan de trabajo</t>
  </si>
  <si>
    <t>Reuniones Trimestrales</t>
  </si>
  <si>
    <t>Asesor externo (ARL) /Profesional</t>
  </si>
  <si>
    <t>Registros de asistencia</t>
  </si>
  <si>
    <t>1.2. Capacitación SGSST</t>
  </si>
  <si>
    <t>Inducción, capacitación y formación</t>
  </si>
  <si>
    <t>Implementar curso de inducción en SGSST para todo el personal</t>
  </si>
  <si>
    <t xml:space="preserve">Selección y desarrollo/ Profesional Bienestar/ Profesional </t>
  </si>
  <si>
    <t>Presentación Inducción y registros de asistencia</t>
  </si>
  <si>
    <t xml:space="preserve">Elaborar plan de capacitación </t>
  </si>
  <si>
    <t xml:space="preserve">Profesional Bienestar/ Profesional </t>
  </si>
  <si>
    <t>Plan de capacitación</t>
  </si>
  <si>
    <t>2. GESTIÓN INTEGRAL DEL SISTEMA DE GESTIÓN DE LA SEGURIDAD Y SALUD EN EL TRABAJO</t>
  </si>
  <si>
    <t xml:space="preserve">2.1. Política </t>
  </si>
  <si>
    <t>Revisar publicación en todas las sucursales</t>
  </si>
  <si>
    <t>Gerentes sucursal / Profesional Bienestar / Profesional</t>
  </si>
  <si>
    <t>Publicación política</t>
  </si>
  <si>
    <t>Revisarla en el proceso de revisión por la dirección</t>
  </si>
  <si>
    <t>Alta Dirección / Gerencia de Talento Humano</t>
  </si>
  <si>
    <t>Acta de revisión por la direccción que evidencia la revisión de la política</t>
  </si>
  <si>
    <t>2.2. Objetivos</t>
  </si>
  <si>
    <t>Revisar periódicamente el cumplimiento de los objetivos involucrando al COPASST</t>
  </si>
  <si>
    <t>Profesional Bienestar/ Profesional / COPASST</t>
  </si>
  <si>
    <t>Actas de reunión que evidencien la revisión de los objetivos de seguridad y salud</t>
  </si>
  <si>
    <t>2.3. Evaluación Inicial</t>
  </si>
  <si>
    <t>Realizar evaluación del Sistema de Gestión de Seguridad y Salud en el Trabajo</t>
  </si>
  <si>
    <t>Profesional Bienestar/ Profesional / Asesor externo (ARL)</t>
  </si>
  <si>
    <t>Formato de evaluación inicial y porcentaje de avance</t>
  </si>
  <si>
    <t>2.4. Plan de Trabajo</t>
  </si>
  <si>
    <t>Revisar y actualizar cumplimiento periódicamente</t>
  </si>
  <si>
    <t>Plan de trabajo actualizado</t>
  </si>
  <si>
    <t>2.5. Conservación de la documentación</t>
  </si>
  <si>
    <t>Revisar procedimiento con Gestión de Calidad</t>
  </si>
  <si>
    <t>Acta de reunión de revisión del procedimiento con el área de Gestión de calidad</t>
  </si>
  <si>
    <t>2.6. Rendición de cuentas</t>
  </si>
  <si>
    <t>Generar formato de Informe de Gestión en Seguridad y Salud en el Trabajo</t>
  </si>
  <si>
    <t>Formato informe de gestión</t>
  </si>
  <si>
    <t>Incluir el aspecto de seguridad y salud en el trabajo en la evaluación de desempeño</t>
  </si>
  <si>
    <t>Evaluación de desempeño</t>
  </si>
  <si>
    <t>Informe de Gestión (COPASST, Brigada, Comité de Convivencia)</t>
  </si>
  <si>
    <t>COPASST / Brigada / Comité de convivencia</t>
  </si>
  <si>
    <t>2.7. Normatividad nacional vigente y aplicable en materia de seguridad y salud en el trabajo</t>
  </si>
  <si>
    <t>Actualizar Matriz Legal y realizar seguimiento al cumplimiento</t>
  </si>
  <si>
    <t>Profesional Bienestar / Profesional</t>
  </si>
  <si>
    <t>Matriz legal actualizada</t>
  </si>
  <si>
    <t>2.8. Mecanismos de comunicación</t>
  </si>
  <si>
    <t>Diseñar formato de autorreporte de condiciones de salud y trabajo</t>
  </si>
  <si>
    <t>Formato de autorreporte de condiciones de salud y trabajo</t>
  </si>
  <si>
    <t>Socializar formato de autorreporte de condiciones de salud y trabajo con todo el personal</t>
  </si>
  <si>
    <t>Divulgación del Formato de autorreporte de condiciones de salud y trabajo</t>
  </si>
  <si>
    <t>2.9. Adquisiciones y contratación</t>
  </si>
  <si>
    <t>Elaborar procedimiento para la gestión en seguridad y salud en el proceso de adquisiciones y contratación</t>
  </si>
  <si>
    <t>Procedimiento, plataforma ISOLUCION</t>
  </si>
  <si>
    <t>Socializar con Subgerencia de contratación e implementar</t>
  </si>
  <si>
    <t>Profesional Bienestar / Profesional / Gerencia de Talento Humano</t>
  </si>
  <si>
    <t>Acta de reunión de socialización y plan de acción para implementación</t>
  </si>
  <si>
    <t>2.10. Documentos Generales</t>
  </si>
  <si>
    <t>Actualizar manual del SGSST</t>
  </si>
  <si>
    <t>Manual Actualizado</t>
  </si>
  <si>
    <t>Revisar Reglamento de Higiene y Seguridad</t>
  </si>
  <si>
    <t>Reglamento de higiene y seguridad actualizado</t>
  </si>
  <si>
    <t>2.11. Gestión del cambio</t>
  </si>
  <si>
    <t xml:space="preserve">Elaborar procedimiento de gestión del cambio </t>
  </si>
  <si>
    <t>Socializar procedimiento de gestión del cambio</t>
  </si>
  <si>
    <t>Soportes de divulgación del procedimiento</t>
  </si>
  <si>
    <t>Realizar evaluación y seguimiento a los cambios reportados (Depende de cambios reportados)</t>
  </si>
  <si>
    <t>Formato de registro de gestión de cambios</t>
  </si>
  <si>
    <t>HACER</t>
  </si>
  <si>
    <t>3. GESTIÓN DE LA SALUD</t>
  </si>
  <si>
    <t>3.1. Gestión de la Salud</t>
  </si>
  <si>
    <t>Condiciones de salud en el trabajo</t>
  </si>
  <si>
    <t>Actualizar pérfil sociodemográfico</t>
  </si>
  <si>
    <t>Perfil sociodemográfico actualizado</t>
  </si>
  <si>
    <t>Charlas de promoción y prevención</t>
  </si>
  <si>
    <t>Allianz -AON</t>
  </si>
  <si>
    <t>Charlas de seguridad y salud en el trabajo</t>
  </si>
  <si>
    <t>Asesor Externo (ARL) / Profesional</t>
  </si>
  <si>
    <t>Actividades de promoción y prevención</t>
  </si>
  <si>
    <t>Aplicación de batería psicosocial sucursales (Montería, Neiva, Popayan,  Tunja, Villavicencio, Armenia, Bucaramanga, Cartagena, Cúcuta, Ibagué, Manizalez, Pasto, Pereira, Cali, Medellín, Bogotá (Casa matriz, CEC, masivos, estatal, cedritos, cafam)</t>
  </si>
  <si>
    <t>Asesor Externo (AON)</t>
  </si>
  <si>
    <t>Diagnóstico en Riesgo Psicosocial</t>
  </si>
  <si>
    <t>Ejecución actividades SVE riesgo psicosocial</t>
  </si>
  <si>
    <t>Proveedor externo (Psicológo especialista en Salud Ocupacional)</t>
  </si>
  <si>
    <t>Soportes implementación del programa de prevención del riesgo psicosocial</t>
  </si>
  <si>
    <t>Mes de la salud</t>
  </si>
  <si>
    <t>Profesional SGSST y proveedor externo</t>
  </si>
  <si>
    <t>Aplicación de encuestas de morbilidad sentida sucursales</t>
  </si>
  <si>
    <t>Asesores externos (ARL)</t>
  </si>
  <si>
    <t>Informe de encuestas</t>
  </si>
  <si>
    <t>Revisar el procedimiento de exámenes ocupacionales</t>
  </si>
  <si>
    <t>Inspecciones ergonómicas sucursales</t>
  </si>
  <si>
    <t>Club programas SVE para DME (MMSS y espalda)</t>
  </si>
  <si>
    <t>Seguimiento a recomendaciones ergonómicas/entrega de elementos de confort sucursales</t>
  </si>
  <si>
    <t xml:space="preserve">Profesional </t>
  </si>
  <si>
    <t>Formatos de entrega de elementos de confort ergonómicos</t>
  </si>
  <si>
    <t>Exámenes médicos de Ingreso-retiro</t>
  </si>
  <si>
    <t>Proveedor externo (IPS Ocupacional)</t>
  </si>
  <si>
    <t>Certificados de aptitud</t>
  </si>
  <si>
    <t>Exámenes médicos periódicos y pos incapacidad</t>
  </si>
  <si>
    <t>Informe de condiciones de Salud, certificados de aptitud y cartas (memorandos)</t>
  </si>
  <si>
    <t>Exámenes deportivos</t>
  </si>
  <si>
    <t>Informe de condiciones de Salud y certificados de aptitud</t>
  </si>
  <si>
    <t>Mesas medico- laborales</t>
  </si>
  <si>
    <t>Gerencia y Subgerencia de Talento Humano, Profesional Bienestar, Profesional y Médico AON</t>
  </si>
  <si>
    <t>Seguimiento a casos médicos de enfermedad común, accidentes y enfermedadees laborales</t>
  </si>
  <si>
    <t xml:space="preserve">Asesor externo (ARL) / Profesional </t>
  </si>
  <si>
    <t>Formatos de seguimiento</t>
  </si>
  <si>
    <t>Elaborar programa de estilos de vida saludables</t>
  </si>
  <si>
    <t xml:space="preserve">Profesional Bienestar / Profesional </t>
  </si>
  <si>
    <t>Socializar política de prevención de consumo de sustancias psicoactivas</t>
  </si>
  <si>
    <t>3.2. Registro, reporte e investigación de las enfermedades laborales, incidentes y accidentes de trabajo</t>
  </si>
  <si>
    <t>Reporte e investigación de accidentes, incidentes y enfermedades laborales (Depende de la ocurrencia)</t>
  </si>
  <si>
    <t>Profesional / Equipo Investigador</t>
  </si>
  <si>
    <t>Formato de investigación</t>
  </si>
  <si>
    <t>Actualizar estadística de incidentes, accidentalidad y enfermedad laboral (Depende de la ocurrencia)</t>
  </si>
  <si>
    <t>Informes de estadísticas</t>
  </si>
  <si>
    <t>3.3. Mecanismo de vigilancia de las condiciones de salud de los trabajadores</t>
  </si>
  <si>
    <t>Indicadores de accidentalidad y enfermedad laboral (Mantener actualizados)</t>
  </si>
  <si>
    <t>Indicadores</t>
  </si>
  <si>
    <t>4. GESTIÓN DE PELIGROS Y RIESGOS</t>
  </si>
  <si>
    <t>4.1. Identificación de peligros, evaluación y valoración de riesgos</t>
  </si>
  <si>
    <t>Revisar las matrices de peligro de casa matriz y todas las sucursales</t>
  </si>
  <si>
    <t>Matrices de peligro actualizadas, plataforma ISOLUCION</t>
  </si>
  <si>
    <t>Realizar seguimiento a control de peligro químico para los casos que aplique (Mantenimiento, Servicios generales)</t>
  </si>
  <si>
    <t xml:space="preserve">Realizar seguimiento a las medidas de intervención generadas en los resultados de mediciones de iluminación </t>
  </si>
  <si>
    <t>Soportes de seguimiento  (Correos, actas)</t>
  </si>
  <si>
    <t>4.2. Medidas de prevención y control para intervenir los peligros/riesgos</t>
  </si>
  <si>
    <t>Seguimiento a medidas de intervención establecidas en las matrices de peligros</t>
  </si>
  <si>
    <t>Soportes de seguimiento (Correos, actas)</t>
  </si>
  <si>
    <t xml:space="preserve">Elaborar procedimientos o instructivos de trabajo </t>
  </si>
  <si>
    <t>Procedimientos - Instructivos, plataforma ISOLUCION</t>
  </si>
  <si>
    <t>Elaborar e implementar programa de prevención de riesgo público</t>
  </si>
  <si>
    <t>Realizar inspecciones de seguridad</t>
  </si>
  <si>
    <t>Formatos de inspección</t>
  </si>
  <si>
    <t>Seguimiento a plan de intervención generado en las inspecciones de seguridad</t>
  </si>
  <si>
    <t>Elaborar procedimiento de entrega e inspección de uso de elementos de protección personal</t>
  </si>
  <si>
    <t>Elaborar matriz de elementos de protección personal por cargo que requiera</t>
  </si>
  <si>
    <t>Matriz de Elementos de protección personal</t>
  </si>
  <si>
    <t>5. GESTIÓN DE AMENAZAS</t>
  </si>
  <si>
    <t>5.1. Plan de prevención, preparación y respuesta ante emergencias</t>
  </si>
  <si>
    <t>Revisar y ajustar plan de emergencias contemplando las sucursales (Análisis de vulnerabilidad, PONS)</t>
  </si>
  <si>
    <t>Plan de Emergencias casa matriz y todas las sucursales, plataforma ISOLUCION</t>
  </si>
  <si>
    <t>Socializar plan de emergencias con todo el personal</t>
  </si>
  <si>
    <t>Asesor Externo (ARL) / Profesional Bienestar / Profesional</t>
  </si>
  <si>
    <t>Capacitación del Comité de Emergencias</t>
  </si>
  <si>
    <t>Capacitación de la Brigada de Emergencia</t>
  </si>
  <si>
    <t xml:space="preserve">Asesor Externo (ARL) </t>
  </si>
  <si>
    <t>Simulacro de evacuación casa matriz</t>
  </si>
  <si>
    <t xml:space="preserve"> Profesional Bienestar / Profesional </t>
  </si>
  <si>
    <t>Evaluación de simulacro</t>
  </si>
  <si>
    <t>Simulacro de Sucursales</t>
  </si>
  <si>
    <t>Asesor Externo (ARL)/ Gerentes de sucursales</t>
  </si>
  <si>
    <t>VERIFICAR</t>
  </si>
  <si>
    <t>6. ESTÁNDAR DE VERIFICACIÓN DEL SISTEMA DE GESTIÓN EN SEGURIDAD Y SALUD EN EL TRABAJO</t>
  </si>
  <si>
    <t>6.1. Gestión y resultados del Sistema de Gestión de Seguridad y Salud en el Trabajo</t>
  </si>
  <si>
    <t xml:space="preserve">Incluir indicadores de gestión que hacen falta </t>
  </si>
  <si>
    <t xml:space="preserve">Actualizar indicadores de gestión </t>
  </si>
  <si>
    <t>Realizar auditoría interna</t>
  </si>
  <si>
    <t>Control Interno / Profesional</t>
  </si>
  <si>
    <t>Informe de auditoría</t>
  </si>
  <si>
    <t>Realizar revisión por la dirección</t>
  </si>
  <si>
    <t>Gerencia y Subgerencia de Talento Humano, Profesional Bienestar, Profesional y Comité de mejoramiento continuo</t>
  </si>
  <si>
    <t>Informe de Revisón por la dirección</t>
  </si>
  <si>
    <t>Informes de Gestión en Seguridad y Salud en el Trabajo</t>
  </si>
  <si>
    <t xml:space="preserve">Informes </t>
  </si>
  <si>
    <t>Comunicación de los resultados de la revisión por la dirección al COPASST</t>
  </si>
  <si>
    <t>Acta de reunión de COPASST</t>
  </si>
  <si>
    <t>ACTUAR</t>
  </si>
  <si>
    <t>7. MEJORAMIENTO</t>
  </si>
  <si>
    <t>7.1. Acciones preventivas y correctivas con base en los resultados del Sistema de Gestión de Seguridad y Salud en el Trabajo</t>
  </si>
  <si>
    <t>Actualizar acciones preventivas y correctivas</t>
  </si>
  <si>
    <t>Cuadro de acciones preventivas y correctivas</t>
  </si>
  <si>
    <t>Seguimiento al cierre de las acciones preventivas y corrrectivas</t>
  </si>
  <si>
    <t>Incluir acciones preventivas y correctivas derivadas de la revisión por la alta dirección</t>
  </si>
  <si>
    <t>Incluir acciones preventivas y correctivas derivadas de las investigaciones de accidente de trabajos, incidentes y enfermedades laborales</t>
  </si>
  <si>
    <t>Incluir acciones preventivas y correctivas derivadas de auditoría interna o revisiones por entes externos</t>
  </si>
  <si>
    <t>Incluir acciones preventivas y correctivas derivadas de cambios normativos</t>
  </si>
  <si>
    <t>Plan de trabajo y presupuesto 2019</t>
  </si>
  <si>
    <t xml:space="preserve"> Gerencia y Subgerencia de Talento Humano/Profesional Bienestar / Profesional </t>
  </si>
  <si>
    <t>Plan de trabajo y presupuesto</t>
  </si>
  <si>
    <t>MEDICION Y SEGUIMIENTO</t>
  </si>
  <si>
    <t>CUMPLIMIENTO</t>
  </si>
  <si>
    <t>Programado</t>
  </si>
  <si>
    <t>Ejecutado</t>
  </si>
  <si>
    <t>Reprogramado</t>
  </si>
  <si>
    <t>%</t>
  </si>
  <si>
    <t>CONTROL DOCUMENTAL</t>
  </si>
  <si>
    <t xml:space="preserve">NOMBRE </t>
  </si>
  <si>
    <t>CARGO</t>
  </si>
  <si>
    <t>ELABORACIÓN</t>
  </si>
  <si>
    <t>Luisa Fernanda Rojas Peña</t>
  </si>
  <si>
    <t xml:space="preserve">VERIFICACIÓN </t>
  </si>
  <si>
    <t>Daniela Sánchez Polanco/ Luz Mery Naranjo Cárdenas/ Martha Lucia Gomez</t>
  </si>
  <si>
    <t>Gerente Talento Humano/ Subgerente Talento Humano/ Profesional Bienestar</t>
  </si>
  <si>
    <t xml:space="preserve">APROBACIÓN </t>
  </si>
  <si>
    <t>María del Pilar González Moreno</t>
  </si>
  <si>
    <t>Plan Anticorrupción 
y de Atención al Ciudadano</t>
  </si>
  <si>
    <t>Para consultar el Plan Anticorrupción:</t>
  </si>
  <si>
    <t>https://www.previsora.gov.co/portal2/previsora3/images/documentos/2018/PAAC%20PREVISORA%202018_V2.pdf</t>
  </si>
  <si>
    <t>Gestión del Riesgo de Corrupción</t>
  </si>
  <si>
    <t>Componente 1: Gestión del Riesgo de Corrupción - Mapa de Riesgos de Corrupción</t>
  </si>
  <si>
    <t>Subcomponente</t>
  </si>
  <si>
    <t xml:space="preserve">Actividades </t>
  </si>
  <si>
    <t>Meta o producto</t>
  </si>
  <si>
    <t xml:space="preserve"> Responsable</t>
  </si>
  <si>
    <t xml:space="preserve"> Fecha programada</t>
  </si>
  <si>
    <t>Política de Administración de Riesgos</t>
  </si>
  <si>
    <t>Renato Muñoz, Gerente de Riesgos</t>
  </si>
  <si>
    <t>Inicio: 01/01/2018
Final: 31/01/2018</t>
  </si>
  <si>
    <t>Construcción del Mapa de Riesgos de Corrupción</t>
  </si>
  <si>
    <t>Inicio: 01/06/2018
Final: 30/09/2018</t>
  </si>
  <si>
    <t>Consulta y divulgación</t>
  </si>
  <si>
    <t>Inicio: 01/09/2018
Final: 31/12/2018</t>
  </si>
  <si>
    <t>Monitoreo y revisión</t>
  </si>
  <si>
    <t>Inicio: 01/10/2018
Final: 31/12/2018</t>
  </si>
  <si>
    <t>Inicio: 01/03/2018
Final: 30/06/2018</t>
  </si>
  <si>
    <t>Rendición de Cuentas</t>
  </si>
  <si>
    <t>Componente 3: Rendición de cuentas</t>
  </si>
  <si>
    <t>Actividades</t>
  </si>
  <si>
    <t>Responsable</t>
  </si>
  <si>
    <t>Fecha programado</t>
  </si>
  <si>
    <r>
      <rPr>
        <b/>
        <sz val="12"/>
        <rFont val="Arial"/>
        <family val="2"/>
      </rPr>
      <t>Subcomponente 1</t>
    </r>
    <r>
      <rPr>
        <sz val="12"/>
        <rFont val="Arial"/>
        <family val="2"/>
      </rPr>
      <t xml:space="preserve">
Información de calidad y en lenguaje comprensible</t>
    </r>
  </si>
  <si>
    <t>1.1.</t>
  </si>
  <si>
    <t>Alejandra Escobar, Profesional VP Desarrollo Corporativo</t>
  </si>
  <si>
    <t>Fecha inicio: 01/02/2018
Fecha Final: 31/03/2018</t>
  </si>
  <si>
    <t>1.2.</t>
  </si>
  <si>
    <t>Fecha inicio: 01/08/2018
Fecha Final: 30/09/2018</t>
  </si>
  <si>
    <t>1.3.</t>
  </si>
  <si>
    <t>Fecha inicio: 01/03/2018
Fecha Final: 30/06/2018</t>
  </si>
  <si>
    <t>1.4.</t>
  </si>
  <si>
    <t>Fecha inicio: 01/09/2018
Fecha Final: 31/12/2018</t>
  </si>
  <si>
    <r>
      <rPr>
        <b/>
        <sz val="12"/>
        <rFont val="Arial"/>
        <family val="2"/>
      </rPr>
      <t>Subcomponente 2</t>
    </r>
    <r>
      <rPr>
        <sz val="12"/>
        <rFont val="Arial"/>
        <family val="2"/>
      </rPr>
      <t xml:space="preserve">
Diálogo de doble vía con la ciudadanía y sus organizaciones</t>
    </r>
  </si>
  <si>
    <t>2.1.</t>
  </si>
  <si>
    <t>2.2.</t>
  </si>
  <si>
    <t>2.3.</t>
  </si>
  <si>
    <t>2.4.</t>
  </si>
  <si>
    <t>2.5.</t>
  </si>
  <si>
    <t>2.6.</t>
  </si>
  <si>
    <r>
      <rPr>
        <b/>
        <sz val="12"/>
        <rFont val="Arial"/>
        <family val="2"/>
      </rPr>
      <t>Subcomponente 3</t>
    </r>
    <r>
      <rPr>
        <sz val="12"/>
        <rFont val="Arial"/>
        <family val="2"/>
      </rPr>
      <t xml:space="preserve">
Incentivos para motivar la cultura de la rendición y petición de cuentas</t>
    </r>
  </si>
  <si>
    <t>3.1</t>
  </si>
  <si>
    <t>3.2</t>
  </si>
  <si>
    <t>3.3</t>
  </si>
  <si>
    <t>3.4</t>
  </si>
  <si>
    <r>
      <rPr>
        <b/>
        <sz val="12"/>
        <rFont val="Arial"/>
        <family val="2"/>
      </rPr>
      <t>Subcomponente 4</t>
    </r>
    <r>
      <rPr>
        <sz val="12"/>
        <rFont val="Arial"/>
        <family val="2"/>
      </rPr>
      <t xml:space="preserve">
Evaluación y retroalimentación a la gestión institucional</t>
    </r>
  </si>
  <si>
    <t>4.1.</t>
  </si>
  <si>
    <t>_________________________</t>
  </si>
  <si>
    <t>Atención al Ciudadano</t>
  </si>
  <si>
    <t>Componente 4: Atención al ciudadano</t>
  </si>
  <si>
    <t>Subcomponente 4</t>
  </si>
  <si>
    <t>Nivel de satisfacción de los usuarios</t>
  </si>
  <si>
    <t>4.2.</t>
  </si>
  <si>
    <t>4.3.</t>
  </si>
  <si>
    <t>Capacitación Funcionarios de la Compañía</t>
  </si>
  <si>
    <t xml:space="preserve">4.4. </t>
  </si>
  <si>
    <t>Excelencia en la atención al cliente</t>
  </si>
  <si>
    <t>Fecha inicio: 01/07/2018
Fecha Final: 30/09/2018</t>
  </si>
  <si>
    <t>4.5.</t>
  </si>
  <si>
    <t>Fecha inicio: 01/04/2018
Fecha Final: 31/07/2018</t>
  </si>
  <si>
    <t>4.6.</t>
  </si>
  <si>
    <r>
      <t xml:space="preserve">Reporte trimestral PQR a la Superintendencia Financiera de Colombia.
</t>
    </r>
    <r>
      <rPr>
        <b/>
        <sz val="12"/>
        <rFont val="Arial"/>
        <family val="2"/>
      </rPr>
      <t>Nota:</t>
    </r>
    <r>
      <rPr>
        <sz val="12"/>
        <rFont val="Arial"/>
        <family val="2"/>
      </rPr>
      <t xml:space="preserve"> Para el último trimestre del año el reporte a la Superintendencia se realizará en el mes de enero 2018.</t>
    </r>
  </si>
  <si>
    <t>Transparencia y Acceso a la Información</t>
  </si>
  <si>
    <t>Componente 5: Transparencia y Acceso de la Información</t>
  </si>
  <si>
    <t>Indicador</t>
  </si>
  <si>
    <r>
      <rPr>
        <b/>
        <sz val="12"/>
        <rFont val="Arial"/>
        <family val="2"/>
      </rPr>
      <t>Subcomponente 1</t>
    </r>
    <r>
      <rPr>
        <sz val="12"/>
        <rFont val="Arial"/>
        <family val="2"/>
      </rPr>
      <t xml:space="preserve">
Lineamientos de Transparencia Activa</t>
    </r>
  </si>
  <si>
    <t>Dar a conocer los cambios que presente la respectiva Ley</t>
  </si>
  <si>
    <t>(# campañas realizadas / # cambios realizados)x100</t>
  </si>
  <si>
    <t>Dar a conocer los avances sobre la implementación de los diferentes componentes</t>
  </si>
  <si>
    <t>(# de actividades realizadas / # de actividades planteadas)*100</t>
  </si>
  <si>
    <t>Carlos Cesar Erazo, Gerencia de Tecnología de la Información</t>
  </si>
  <si>
    <t>Fecha inicio: 01/08/2018
Fecha Final: 30/11/2018</t>
  </si>
  <si>
    <t>Mantener actualizada la información de la respectiva Ley</t>
  </si>
  <si>
    <t>1.5.</t>
  </si>
  <si>
    <r>
      <rPr>
        <b/>
        <sz val="12"/>
        <rFont val="Arial"/>
        <family val="2"/>
      </rPr>
      <t>Subcomponente 2</t>
    </r>
    <r>
      <rPr>
        <sz val="12"/>
        <rFont val="Arial"/>
        <family val="2"/>
      </rPr>
      <t xml:space="preserve">
Lineamientos de Transparencia Pasiva</t>
    </r>
  </si>
  <si>
    <r>
      <rPr>
        <b/>
        <sz val="12"/>
        <rFont val="Arial"/>
        <family val="2"/>
      </rPr>
      <t>Subcomponente 3</t>
    </r>
    <r>
      <rPr>
        <sz val="12"/>
        <rFont val="Arial"/>
        <family val="2"/>
      </rPr>
      <t xml:space="preserve">
Elaboración los Instrumentos de Gestión de la Información</t>
    </r>
  </si>
  <si>
    <t>3.1.</t>
  </si>
  <si>
    <t>Dar a conocer a los funcionarios de la Compañía los inventarios de activos</t>
  </si>
  <si>
    <t>(# de campañas divulgadas / # campañas propuestas)</t>
  </si>
  <si>
    <t>3.2.</t>
  </si>
  <si>
    <t>Mantener los contenidos actualizados mostrando gestión eficiente</t>
  </si>
  <si>
    <t>(# de solicitudes publicadas / # de solicitudes recibidas)</t>
  </si>
  <si>
    <t>3.3.</t>
  </si>
  <si>
    <r>
      <rPr>
        <b/>
        <sz val="12"/>
        <rFont val="Arial"/>
        <family val="2"/>
      </rPr>
      <t>Subcomponente 4</t>
    </r>
    <r>
      <rPr>
        <sz val="12"/>
        <rFont val="Arial"/>
        <family val="2"/>
      </rPr>
      <t xml:space="preserve">
Criterio Diferencial de Accesibilidad</t>
    </r>
  </si>
  <si>
    <r>
      <rPr>
        <b/>
        <sz val="12"/>
        <rFont val="Arial"/>
        <family val="2"/>
      </rPr>
      <t>Subcomponente 5</t>
    </r>
    <r>
      <rPr>
        <sz val="12"/>
        <rFont val="Arial"/>
        <family val="2"/>
      </rPr>
      <t xml:space="preserve">
Monitoreo del Acceso a la Información Pública</t>
    </r>
  </si>
  <si>
    <t>5.1.</t>
  </si>
  <si>
    <t>VICEPRESIDENCIA</t>
  </si>
  <si>
    <t>Área</t>
  </si>
  <si>
    <t>Descripción</t>
  </si>
  <si>
    <t>Fecha estimada de inicio de proceso de selección</t>
  </si>
  <si>
    <t>Duración estimada del contrato</t>
  </si>
  <si>
    <t xml:space="preserve">Modalidad de selección </t>
  </si>
  <si>
    <t>Valor total estimado</t>
  </si>
  <si>
    <t>Valor estimado en la vigencia actual</t>
  </si>
  <si>
    <t>¿Se requieren vigencias futuras?n</t>
  </si>
  <si>
    <t>VICEPRESIDENCIA COMERCIAL</t>
  </si>
  <si>
    <t>Arauca</t>
  </si>
  <si>
    <t>contratar el mantenimiento del avisio exterior  sucursal arauca</t>
  </si>
  <si>
    <t>1 meses</t>
  </si>
  <si>
    <t>DIRECTA</t>
  </si>
  <si>
    <t>NO</t>
  </si>
  <si>
    <t>contratar el servicio de lavado y mantenimiento de  las sillas de la sucursal arauca</t>
  </si>
  <si>
    <t>contratar el servicio de mantenimiento de los aires acondicionados de la sucursal  arauca.</t>
  </si>
  <si>
    <t>contratar mantenimiento de pintura, de la sucursal arauca</t>
  </si>
  <si>
    <t>3 meses</t>
  </si>
  <si>
    <t>contratrar el servicio de mantenimiento de la planta electrica de la sucursal arauca</t>
  </si>
  <si>
    <t>Armenia</t>
  </si>
  <si>
    <t>compra de dos equipos de aire acondicionado para uso de la sala de ventas y area comercial suc armenia</t>
  </si>
  <si>
    <t>1 mes</t>
  </si>
  <si>
    <t>compra de dos telefonos para uso del gerente y subgerente suc armenia</t>
  </si>
  <si>
    <t>15 dias</t>
  </si>
  <si>
    <t>Bucaramanga</t>
  </si>
  <si>
    <t xml:space="preserve">contratar el servicio de alquiler de la fotocopiadora </t>
  </si>
  <si>
    <t>12 meses</t>
  </si>
  <si>
    <t>contratar el servicio de correo correspondencia de la sucursal bucaramanga</t>
  </si>
  <si>
    <t>contratar el servicio de impresión de carnets para la sucursal bucaramanga</t>
  </si>
  <si>
    <t>contratar el servicio de inspecciones de riesgo para los seguros generales de la sucursal bucaramanga</t>
  </si>
  <si>
    <t>GIRO DEL NEGOCIO</t>
  </si>
  <si>
    <t>contratar el servicio de inspecciones y adiministracion de riesgos de riesgos facultativos</t>
  </si>
  <si>
    <t>contratar el servicio de mantenimiento de la planta telefonica de la sucursal bucaramanga</t>
  </si>
  <si>
    <t>10 meses</t>
  </si>
  <si>
    <t>contratar el servicio de mantenimiento de las sillas de la sucursal bucaramanga</t>
  </si>
  <si>
    <t>contratar el servicio de mantenimiento de los aires acondcionados de la sucursal bucaramanga</t>
  </si>
  <si>
    <t>contratar el servicio de mantenimiento y pintura de la sucural bucaramanga</t>
  </si>
  <si>
    <t>contratar el servicio de mantenimiento y recarga de extintores de la sucursal</t>
  </si>
  <si>
    <t>Buenaventura</t>
  </si>
  <si>
    <t>contratar el mantenimiento de extintores</t>
  </si>
  <si>
    <t>contratar el servicio de elaboracion de carnet ap</t>
  </si>
  <si>
    <t>contratar el servicio de fotocopias</t>
  </si>
  <si>
    <t>Cali</t>
  </si>
  <si>
    <t>Alquiler de Fotocopiadora y Fotocopias</t>
  </si>
  <si>
    <t>Alquiler de salones y/o auditorios  con capacidad hasta para 80 personas, capacitaciones intermediarios</t>
  </si>
  <si>
    <t>Arrendamiento de la oficina identificada como piso 27 del edificio  Corficolombiana ubicado en la Calle 10 no  4 – 47 (funciona el CAD)</t>
  </si>
  <si>
    <t>SI</t>
  </si>
  <si>
    <t>Contratos de Inspección de Riesgos</t>
  </si>
  <si>
    <t xml:space="preserve">El servicio de parqueadero para  vehículos de Funcionarios </t>
  </si>
  <si>
    <t>Mantenimiento de Aire Acondiciondo</t>
  </si>
  <si>
    <t>Mantenimiento de Puertas</t>
  </si>
  <si>
    <t>Mantenimiento de Sillas</t>
  </si>
  <si>
    <t>Mantenimiento Inmobiliario</t>
  </si>
  <si>
    <t>Mantenimiento Telefonos</t>
  </si>
  <si>
    <t>Cartagena</t>
  </si>
  <si>
    <t>contratar alquiler parqueadero automoviles funcionarios sucursal</t>
  </si>
  <si>
    <t>contratar arriendo fotocopiadora sucursal</t>
  </si>
  <si>
    <t>contratar compra de aires acondicionados faltantes para reemplazo</t>
  </si>
  <si>
    <t xml:space="preserve">contratar compra de sillas pupitre sala de eventos </t>
  </si>
  <si>
    <t>contratar el servicio de mantenimiento de aires acondicionados de la sucursal cartagena</t>
  </si>
  <si>
    <t>contratar el servicio de mantenimiento de la planta electrica de la sucursal cartagena</t>
  </si>
  <si>
    <t>contratar la marcacion de carnet para asegurados polizas ap</t>
  </si>
  <si>
    <t>contratar servicio de asistencia medica inmediata a segurados polizas ap</t>
  </si>
  <si>
    <t>contratar servicio de inspector de riesgos para expedicion polizas ramos tecnicos y generales - aiseg ltda</t>
  </si>
  <si>
    <t>contratar servicio de inspector de riesgos para expedicion polizas ramos tecnicos y generales - carlos harris</t>
  </si>
  <si>
    <t>contratar servicio de inspector de riesgos para expedicion polizas ramos tecnicos y generales - proserpuertos</t>
  </si>
  <si>
    <t>contratar servicio de talleres y capacitacion para poliza ap ante la gobernacion</t>
  </si>
  <si>
    <t>6 meses</t>
  </si>
  <si>
    <t>Centro de Servicios Masivos</t>
  </si>
  <si>
    <t>compra impresora multifuncional masivos</t>
  </si>
  <si>
    <t>2 meses</t>
  </si>
  <si>
    <t>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t>
  </si>
  <si>
    <t xml:space="preserve">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</si>
  <si>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 xml:space="preserve">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Políticas de Análisis de Riesgo para Ramos Técnicos y Seguros Generales, así como el servicio de capacitación especializada en seguros, administración y análisis de riesgos en diferentes sectores de la economía y especialmente en el sector privado
</t>
  </si>
  <si>
    <t>mantenimiento plantas telefonicas  cafam y cedritos</t>
  </si>
  <si>
    <t>Centro Empresarial Corporativo</t>
  </si>
  <si>
    <t>con el objeto de contratar firma jac y cia ltda para prestación de servicios de inspección, presentando informes con calidad y oportunidad bajo los parametros tecnicos solictados por la compañía</t>
  </si>
  <si>
    <t xml:space="preserve">con el objeto de contratar la firma consultores en sistemas integrados de gestion consiges s.a.s para prestación de servicios de inspección, presentando informes con calidad y oportunidad bajo los parametros tecnicos solictados por la compañia.                                </t>
  </si>
  <si>
    <t>con el objeto de contratar la firma ingetech colombian group sas para prestación de servicios de inspección, presentando informes con calidad y oportunidad bajo los parametros tecnicos solictados por la compañia. </t>
  </si>
  <si>
    <t xml:space="preserve">con el objeto de contratar la firma inspecciones barahona s.a.s. para prestación de servicios de inspección, presentando informes con calidad y oportunidad bajo los parametros tecnicos solictados por la compañia.                                </t>
  </si>
  <si>
    <t xml:space="preserve">con el objeto de contratar la firma lopez villamarin consultores ltda. para prestación de servicios de inspección, presentando informes con calidad y oportunidad bajo los parametros tecnicos solictados por la compañia.                                </t>
  </si>
  <si>
    <t>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t>
  </si>
  <si>
    <t>con el objeto de contratar los servicios de la firma risk loss e.u para la prestación de servicios en el desarrollo de la actividad de inspección presentando informes con calidad y oportunidad bajo los parametros tecnicos solictados por la compañia.</t>
  </si>
  <si>
    <t>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t>
  </si>
  <si>
    <t>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t>
  </si>
  <si>
    <t>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t>
  </si>
  <si>
    <t>Cúcuta</t>
  </si>
  <si>
    <t>contratar el servicio de alquier de parqueadero para lus funcionarios de la susucrsal</t>
  </si>
  <si>
    <t>11 meses</t>
  </si>
  <si>
    <t>contratar el servicio de inspecciones de riesgo para los seguros generales de la sucursal cucuta</t>
  </si>
  <si>
    <t>contratar el servicio de mantenimiento de los aires acondcionados de la sucursal cucuta.</t>
  </si>
  <si>
    <t>8 meses</t>
  </si>
  <si>
    <t>contratar el servicio de mantenimiento de los equipos de la sucursal (telefono, calculadora planta telefonica) de la sucursal cucuta.</t>
  </si>
  <si>
    <t>Florencia</t>
  </si>
  <si>
    <t>contratar el servicio de  inspecciones de riesgos para suscripcion de la sucursal florencia.</t>
  </si>
  <si>
    <t>contratar el servicio de alquiler de impresora multifuncional laser para escaner de documentos de licitaciones de la sucursal florencia.</t>
  </si>
  <si>
    <t>contratar el servicio de elaboracion e impresión de carnets estudiantiles de polizas de accidentes personales de la sucursal florencia.</t>
  </si>
  <si>
    <t xml:space="preserve">contratar el servicio de mantenimiento de aire acondicionado para la sucursal florencia </t>
  </si>
  <si>
    <t xml:space="preserve">contratar el servicio de mantenimiento de la planta electrica de la sucursal florencia </t>
  </si>
  <si>
    <t xml:space="preserve">contratar el servicio de mantenimiento del aviso luminoso de la sucursal florencia </t>
  </si>
  <si>
    <t>contratar el servicio de reparaciones locativas de la oficina de la sucursal florencia</t>
  </si>
  <si>
    <t>01 mes</t>
  </si>
  <si>
    <t>VICEPRESIDENCIA FINANCIERA</t>
  </si>
  <si>
    <t>Gerencia Contable y Tributaria</t>
  </si>
  <si>
    <t>Adición al Contrato de Asesoría Tributaria No. 023-2017</t>
  </si>
  <si>
    <t>Por definir</t>
  </si>
  <si>
    <t>2 meses 8 días</t>
  </si>
  <si>
    <t>CERRADA</t>
  </si>
  <si>
    <t>Asesoría en parametrización y elaboración de medios magneticos</t>
  </si>
  <si>
    <t>4 meses</t>
  </si>
  <si>
    <t>Asesoría Jurídica - Tributaria Demanda Compensación Pago en Exceso Declaración de Renta 2012</t>
  </si>
  <si>
    <t>Sujeto a la finalización de la demanda.</t>
  </si>
  <si>
    <t>Contrato de Asesoría Tributaria</t>
  </si>
  <si>
    <t>24 meses</t>
  </si>
  <si>
    <t>Contrato de Consultoría NIIF</t>
  </si>
  <si>
    <t xml:space="preserve">VICEPRESIDENCIA TÉCNICA </t>
  </si>
  <si>
    <t>Gerencia de Actuaria</t>
  </si>
  <si>
    <t>Optimización de las estructuras de reaseguros</t>
  </si>
  <si>
    <t>5 meses</t>
  </si>
  <si>
    <t>Outsourcing in house, personal actuaría y riesgos</t>
  </si>
  <si>
    <t xml:space="preserve">Gerencia De Canales </t>
  </si>
  <si>
    <t>Contratar material publicitario para entrega a los clientes por compra de productos de mercadeo masivo</t>
  </si>
  <si>
    <t>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t>
  </si>
  <si>
    <t>INVITACIÓN ABIERTA</t>
  </si>
  <si>
    <t xml:space="preserve">Gerencia de Cartera </t>
  </si>
  <si>
    <t xml:space="preserve">Gestión preventiva  de cartera a través de mensajes de texto, correos electrónicos y llamadas telefónicas para recordación del pago. </t>
  </si>
  <si>
    <t>Prestar la colaboración empresarial entre las partes, tendiente a facilitar a los tomadores y/o asegurados, la adquisición de los seguros comercializados por PREVISORA (financiación de primas).</t>
  </si>
  <si>
    <t>Servicio de consulta del historial crediticio de clientes e intermediarios y procesos especiales para evaluación de cartera.</t>
  </si>
  <si>
    <t>VICEPRESIDENCIA DE INDEMNIZACIONES</t>
  </si>
  <si>
    <t>Gerencia de Indemnizaciones Soat, Vida y Ap</t>
  </si>
  <si>
    <t>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t>
  </si>
  <si>
    <t>36 meses</t>
  </si>
  <si>
    <t>Gerencia de Inversiones</t>
  </si>
  <si>
    <t>Asesoría en implicaciones jurídicas referente a operaciones cambiarias</t>
  </si>
  <si>
    <t xml:space="preserve">Contratrar los servicios de cálculo, determinación y proveeduría o suministro de información para la valoración de las inversiones de La Previsora  S.A.
</t>
  </si>
  <si>
    <t>Gerencia de Planeacion Financiera</t>
  </si>
  <si>
    <t>Calificación de la fortaleza financiera de Previsora</t>
  </si>
  <si>
    <t xml:space="preserve">VICEPRESIDENCIA JURÍDICA </t>
  </si>
  <si>
    <t xml:space="preserve">Gerencia de Procesos Judiciales </t>
  </si>
  <si>
    <t>Contratar el servicio de un asistente administrativo para la atención y seguimiento de la correspondencia, insumos y demas funciones propias del cargo.</t>
  </si>
  <si>
    <t>7 meses</t>
  </si>
  <si>
    <t>Contratar el servicio de Vigilancia Judicial para la revisión, control y auditoria de los procesos a cargo de la Gerencia de Procesos Judiciales</t>
  </si>
  <si>
    <t>Contratar el servicio profesional de un Abogado Especialista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</si>
  <si>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</si>
  <si>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Juan Manuel Peña</t>
  </si>
  <si>
    <t>Contratar el servicio profesional de un Abogado para la atención seguimiento y control de los Procesos Judiciales, Procedimientos Administrativos y Juicios Fiscales a nivel Nacional Lida Morelia Calderon</t>
  </si>
  <si>
    <t>Contratar el servicio profesional de un Abogado para la atención, seguimiento y control de los Procesos Judiciales, Procedimientos Administrativos y Juicios Fiscales a nivel Nacional</t>
  </si>
  <si>
    <t>Contratar el servicio profesional de un Abogado para la atención, seguimiento y control de los Procesos Judiciales, Procedimientos Administrativos y Juicios Fiscales a nivel Nacional  Christian Hernandez</t>
  </si>
  <si>
    <t>Contratar el servicio profesional de un Abogado para la atención, seguimiento y control de los Procesos Judiciales, Procedimientos Administrativos y Juicios Fiscales a nivel Nacional Fabian Guio</t>
  </si>
  <si>
    <t>Contratar el servicio profesional de un Abogado para la atención, seguimiento y control de los Procesos Judiciales, Procedimientos Administrativos y Juicios Fiscales a nivel Nacional Indira Alexandra Bejarano</t>
  </si>
  <si>
    <t>Contratar el servicio profesional de un Abogado para la atención, seguimiento y control de los Procesos Judiciales, Procedimientos Administrativos y Juicios Fiscales a nivel Nacional Sandra Sanchez</t>
  </si>
  <si>
    <t>Contratar el servicio profesional de un Contador para la atención, seguimiento y control de la facturación y pago de las facturas producto de atención de Procesos Judiciales, Procedimientos Administrativos y Juicios Fiscales a nivel Nacional</t>
  </si>
  <si>
    <t>Contratar el servicio profesional de un estudiante de Derecho para la atención, seguimiento y control de los Procesos Judiciales, Procedimientos Administrativos y Juicios Fiscales a nivel Nacional</t>
  </si>
  <si>
    <t>Contratar el servicio profesional especializado en validaciones integrales para obtener estudios de bienes.</t>
  </si>
  <si>
    <t>11 Meses</t>
  </si>
  <si>
    <t xml:space="preserve">Gerencia de Reaseguros y Coaseguros </t>
  </si>
  <si>
    <t xml:space="preserve">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t>
  </si>
  <si>
    <t>PRESIDENCIA</t>
  </si>
  <si>
    <t>Gerencia de Riesgo</t>
  </si>
  <si>
    <t>Contratación consultoría especializada Actuario responsable</t>
  </si>
  <si>
    <t>Mantenimiento de base de datos recopilada de agencias internacionales y organismos de control disciplinario nacional</t>
  </si>
  <si>
    <t xml:space="preserve">Servicios de consultoría especializada para el mantenimiento de la línea ética de Previsora </t>
  </si>
  <si>
    <t>Servicios de consultoría especializada para implementación de estrategias de continuidad de negocio</t>
  </si>
  <si>
    <t>Servicios de consultoría especializada para seguridad en la información</t>
  </si>
  <si>
    <t>Gerencia De Servicio</t>
  </si>
  <si>
    <t>PTE: Material POP para resarcimientos, educación financiera y campañas de servicio al cliente</t>
  </si>
  <si>
    <t>C/4 meses</t>
  </si>
  <si>
    <t>Gerencia de Sucursales</t>
  </si>
  <si>
    <t>Bonos premiación del segundo semestre de 2017, plan de incentivos sucursales</t>
  </si>
  <si>
    <t>Desarrollo y funcionamiento del Sistema Unificado de Consulta de intermediarios (SUCIS) greimial en cumplimiento de la Circular 050/2015</t>
  </si>
  <si>
    <t>Plataforma de redenciones para aliados estrategicos Plan de Incentivos Previpass 2018</t>
  </si>
  <si>
    <t>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</si>
  <si>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2018 (Bogota)</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</si>
  <si>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t>
  </si>
  <si>
    <t>Servicios de coordinación y logística para los funcionarios y Directivos de la compañia  de seguros  y demás acompañantes designados por LA PREVISORA S.A. Plan de Incentivos  Previpass 2018 (Alimentacion y Dia de Esparcimiento)</t>
  </si>
  <si>
    <t>Suministro de bonos regalo para generar incentivos adicionales a su fuerza de ventas realizada a través de sus intermediarios de seguros como también a la gestión comercial que las sucursales realizan para incrementar las ventas en los ramos de la compañía</t>
  </si>
  <si>
    <t>SECRETARIA GENERAL</t>
  </si>
  <si>
    <t xml:space="preserve">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t>
  </si>
  <si>
    <t>2 años 11 meses</t>
  </si>
  <si>
    <t>adición al contrato de servicios profesionales en todos los temas laborales y de seguridad social integral</t>
  </si>
  <si>
    <t>Adición en dinero al contrato de suministro de bonos canasta para directivos - Pendiente realizar traslado presupuestal</t>
  </si>
  <si>
    <t>Apoyo procesos laborales - Pendiente realizar traslado presupuestal</t>
  </si>
  <si>
    <t>contratar el suministro de bonos canasta para directivos</t>
  </si>
  <si>
    <t xml:space="preserve">contratar la empresa que realice la medición de clima laboral </t>
  </si>
  <si>
    <t>contratar la empresa que suministre a titulo de compraventa bonos y/o talonarios de dotación canjeables únicamente por vestido y calzado de labor</t>
  </si>
  <si>
    <t>contratar póliza de directivos del plan de beneficios</t>
  </si>
  <si>
    <t xml:space="preserve">VICEPRESIDENCIA DE DESARROLLO CORPORATIVO </t>
  </si>
  <si>
    <t>Administración de la Red LAN</t>
  </si>
  <si>
    <t>Gerencia De Tecnología De La Información</t>
  </si>
  <si>
    <t xml:space="preserve">adquisicion de la herramienta para la implementacion del lago de datos </t>
  </si>
  <si>
    <t>Adquisición de software de procesos judiciales</t>
  </si>
  <si>
    <t>Ampliación de garantías de equipos Core LAN</t>
  </si>
  <si>
    <t>Arrendamiento de equipos de cómputo para funcionarios</t>
  </si>
  <si>
    <t>9 meses</t>
  </si>
  <si>
    <t>Compra de dispositivos para la ampliación del almacenamiento 3par</t>
  </si>
  <si>
    <t>Compra de esquema de ACS</t>
  </si>
  <si>
    <t>Compra de Firewall</t>
  </si>
  <si>
    <t>36  meses</t>
  </si>
  <si>
    <t>Compra de licenciamiento Microsoft</t>
  </si>
  <si>
    <t>Compra de licenciamiento Oracle para ERP financiero</t>
  </si>
  <si>
    <t>Compra de Partes y Repuestos</t>
  </si>
  <si>
    <t>Compra de servidores core</t>
  </si>
  <si>
    <t>Compra de servidores de OIM</t>
  </si>
  <si>
    <t>Compra de Switch Core para casa matriz</t>
  </si>
  <si>
    <t>Compra de una solución de Voz IP</t>
  </si>
  <si>
    <t>Consultoría actualización de PETI</t>
  </si>
  <si>
    <t>Consultoría evaluación del Core actual</t>
  </si>
  <si>
    <t>Consultoría Procesos Judiciales</t>
  </si>
  <si>
    <t>Contratar consultorías para el Core de seguros nuevo</t>
  </si>
  <si>
    <t>Contratar la implementación del nuevo Core de seguros</t>
  </si>
  <si>
    <t>Custodia, almacenamiento y transporte de cintas</t>
  </si>
  <si>
    <t>Enlace  a BanRep y Superfinanciera</t>
  </si>
  <si>
    <t>Firmas Digitales</t>
  </si>
  <si>
    <t>Inversión para proyectos SISE</t>
  </si>
  <si>
    <t>Licenciamiento herramienta de procesos judiciales</t>
  </si>
  <si>
    <t>Licenciamiento, Soporte y Mantenimiento de Antivirus</t>
  </si>
  <si>
    <t>Licencias para Proyecto de Gestión Documental</t>
  </si>
  <si>
    <t>Mejoramiento de la plataforma Quickscore</t>
  </si>
  <si>
    <t>Prestación de servicios John Muñoz</t>
  </si>
  <si>
    <t>Prestación de servicios Luis Rodríguez</t>
  </si>
  <si>
    <t>Proyecto de Gestión Documental</t>
  </si>
  <si>
    <t>Renovación Soporte y Mantenimiento a Bases de Datos Oracle</t>
  </si>
  <si>
    <t>Renovación Soporte y Mantenimiento a licencias Microsoft</t>
  </si>
  <si>
    <t>Renovación, actualización y soporte a licenciamiento CITRIX</t>
  </si>
  <si>
    <t>Sistema de acceso biométrico</t>
  </si>
  <si>
    <t>Solución de Facturación electrónica</t>
  </si>
  <si>
    <t>Solución de Seguridad Informática</t>
  </si>
  <si>
    <t>Soporte a biométricos</t>
  </si>
  <si>
    <t>Soporte Especializado Salesforce</t>
  </si>
  <si>
    <t>Soporte Firewall</t>
  </si>
  <si>
    <t>Soporte y Mantenimiento a baterias UPS casa matriz</t>
  </si>
  <si>
    <t>Soporte y Mantenimiento a Dataprotector</t>
  </si>
  <si>
    <t>Soporte y Mantenimiento a licenciamiento VMWARE</t>
  </si>
  <si>
    <t>Soporte y Mantenimiento a Licencias OnBase</t>
  </si>
  <si>
    <t>Soporte y Mantenimiento a software de certificados tributarios</t>
  </si>
  <si>
    <t>Soporte y Mantenimiento a solución Adobe</t>
  </si>
  <si>
    <t>Soporte y Mantenimiento al aplicativo Bizagi</t>
  </si>
  <si>
    <t>Soporte y Mantenimiento aplicativo conciso</t>
  </si>
  <si>
    <t>Soporte y Mantenimiento Calltech</t>
  </si>
  <si>
    <t>Soporte y Mantenimiento Embarcadero/idera</t>
  </si>
  <si>
    <t>24  meses</t>
  </si>
  <si>
    <t>Soporte y Mantenimiento Emblem</t>
  </si>
  <si>
    <t>Soporte y Mantenimiento ERA</t>
  </si>
  <si>
    <t>Soporte y Mantenimiento Formatos normativos</t>
  </si>
  <si>
    <t>Soporte y Mantenimiento Infraestructura convergente</t>
  </si>
  <si>
    <t>Soporte y Mantenimiento intranet, junta directiva y app movil</t>
  </si>
  <si>
    <t>Soporte y Mantenimiento Isolucion</t>
  </si>
  <si>
    <t>Soporte y Mantenimiento licencia VTL</t>
  </si>
  <si>
    <t>Soporte y Mantenimiento licencias OIM</t>
  </si>
  <si>
    <t>Soporte y Mantenimiento Midas</t>
  </si>
  <si>
    <t>Soporte y Mantenimiento página web</t>
  </si>
  <si>
    <t>Soporte y Mantenimiento plataforma Microsoft (Exchage, wsus, terminal etc)</t>
  </si>
  <si>
    <t>Soporte y Mantenimiento PORFIN</t>
  </si>
  <si>
    <t>Soporte y Mantenimiento PREVISORACRECE</t>
  </si>
  <si>
    <t>Soporte y Mantenimiento Qlikview</t>
  </si>
  <si>
    <t>Soporte y Mantenimiento Quickscore</t>
  </si>
  <si>
    <t>Soporte y Mantenimiento Sapiens</t>
  </si>
  <si>
    <t>Soporte y Mantenimiento SAS</t>
  </si>
  <si>
    <t>Soporte y Mantenimiento SISE</t>
  </si>
  <si>
    <t>Soporte y Mantenimiento SOATSOFT Y SUPERSOFT</t>
  </si>
  <si>
    <t>Soporte y Mantenimiento Sybase</t>
  </si>
  <si>
    <t>Soporte y Mantenimiento WIFI</t>
  </si>
  <si>
    <t>Soporte y Mantenimieto Datacipres</t>
  </si>
  <si>
    <t>Soporte y Mantenmiento Levin</t>
  </si>
  <si>
    <t>Soporte y mtto OIM</t>
  </si>
  <si>
    <t>SSL</t>
  </si>
  <si>
    <t>Suscripción de licenciamiento Bizagi</t>
  </si>
  <si>
    <t>Suscripción de licenciamiento Salesforce y ampliación capacidad de licenciamiento.</t>
  </si>
  <si>
    <t>Traslado del datacenter</t>
  </si>
  <si>
    <t xml:space="preserve">Gerencia Jurídica </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</si>
  <si>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</si>
  <si>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Consultoría para el acompañamiento en la implementación de la función de cumplimiento normativo a cargo de la Gerencia Jurídica (metodologías, procedimientos, flujos de los procesos requeridos, articulación de funciones con las áreas ya existentes (Riesgo, Control Interno, etc).</t>
  </si>
  <si>
    <t>Por definir alcance</t>
  </si>
  <si>
    <t>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t>
  </si>
  <si>
    <t>Prestación de servicios profesionales para realizar el trámite de registros y renovaciones de La Previsora ante la Superintendencia de Industria y Comercio.</t>
  </si>
  <si>
    <t>Gerencia Negocios Privados</t>
  </si>
  <si>
    <t>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t>
  </si>
  <si>
    <t>Gerencia Técnica de Automóviles</t>
  </si>
  <si>
    <t xml:space="preserve">Contratación de un proveedor que suministre el servicio de administración de riesgo, seguridad y prevencial vial a las empresas con flotas de vehiculos a nivel nacional. </t>
  </si>
  <si>
    <t xml:space="preserve"> 24 meses</t>
  </si>
  <si>
    <t xml:space="preserve">El Proveedor Se Compromete Con La Previsora S.A. A Prestar A Sus Asegurados A Nivel Nacional El Servicio De Asistencia Vehicular, Domiciliaria y  Productos Derivados De Los Ramos Patrimoniales Según Lo Estipulado Por La Gerencia Encargada. </t>
  </si>
  <si>
    <t>EL proveedor se compromete con Previsora Seguros, a efectuar la inspección a los potenciales asegurados, y servicios de marcación vehicular y revisión técnico mecánica conforme disponga la compañía - debe iniciar el 14.01.2019.</t>
  </si>
  <si>
    <t xml:space="preserve">Con el estudio de mercado se estimará este valor. </t>
  </si>
  <si>
    <t>Gerencia Técnica De Seguros Generales E Ingenierias</t>
  </si>
  <si>
    <t xml:space="preserve">El Proveedor Se Compromete Con La Previsora S.A.A Prestar A Sus Asegurados A Nivel Nacional El Servicio De Asistencia Vehicular, Domiciliaria Y Productos Derivados De Los Ramos Patrimoniales Según Lo Estipulado Por La Gerencia Encargada. </t>
  </si>
  <si>
    <t>Gerencia Técnica de Seguros Patrimoniales y Vida</t>
  </si>
  <si>
    <t>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t>
  </si>
  <si>
    <t xml:space="preserve">contratacion de proveedor para adminsitrancion de red medica </t>
  </si>
  <si>
    <t>Contratar acceso web a la herramienta tecnológica de Informes Empresariales, para realizar las consultas de información comercial y financiera respecto de la identificación mínima de personas jurídicas, así como su situación financiera, jurídica, técnica, comercial y moral</t>
  </si>
  <si>
    <t xml:space="preserve">contratar el servicio de asistencia a las personas </t>
  </si>
  <si>
    <t>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t>
  </si>
  <si>
    <t>Gerencia Técnica de Soat</t>
  </si>
  <si>
    <t>Contratar el suministro de porta polizas o porta carnets para las polizas que emite la compañía para algunos segmentos o ramos especificos</t>
  </si>
  <si>
    <t xml:space="preserve">Contratar un proveedor con autonomía técnica, administrativa y profesional sin ninguna dependencia laboral se obliga  LA PREVISORA S.A  a prestar sus servicios de asistencia a la Gerencia de con SOAT en el seguimiento a los proyectos con componente tecnológico y administrativo. </t>
  </si>
  <si>
    <t>Se requiere la contratación de una firma para implementar las mejoras que proponga la firma que ha propuesto la solucion con el fin de mejorar los procesos criticos identificados en la auditoria medica,  (esta en proceso de revisión)</t>
  </si>
  <si>
    <t>no se ha estimado</t>
  </si>
  <si>
    <t>Se requiere la contratación de una firma para plantear la solucion que se proponga luego de la consultoría diagnostica con el fin de mejorar los procesos criticos identificados en la auditoria medica,  (esta en proceso de revisión)</t>
  </si>
  <si>
    <t>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(esta en proceso de revisión)</t>
  </si>
  <si>
    <t>Ibague</t>
  </si>
  <si>
    <t>contrato elaboracion carnet accidentes personales juveniles Proveedor OSVALDO ELIECER  HOLGUIN</t>
  </si>
  <si>
    <t>contrato inspector de riesgos proveedor CONSIGES S.A.S</t>
  </si>
  <si>
    <t>contrato inspector de riesgos proveedor INGETECHS COLOMBIA GROUP</t>
  </si>
  <si>
    <t>mantenimiento aire acondicionado</t>
  </si>
  <si>
    <t>3 dias</t>
  </si>
  <si>
    <t>mantenimiento extintores proveedor VICTOR ALFONSO CAÑON MUÑOZ</t>
  </si>
  <si>
    <t>mantenimiento fotocopiadora proveedor JUAN CARLOS DUQUE</t>
  </si>
  <si>
    <t>Manizalez</t>
  </si>
  <si>
    <t>contratar el servicio de mantenimiento de aire acondicionado</t>
  </si>
  <si>
    <t>Medellin</t>
  </si>
  <si>
    <t xml:space="preserve">adecuacion (pintura y demas pendientes) oficina front medellin </t>
  </si>
  <si>
    <t xml:space="preserve">12 meses </t>
  </si>
  <si>
    <t xml:space="preserve">NO </t>
  </si>
  <si>
    <t xml:space="preserve">alquiler outsourcing fotocopiado </t>
  </si>
  <si>
    <t xml:space="preserve">inspeccion de riesgos de seguros generales -alvaro osorio </t>
  </si>
  <si>
    <t xml:space="preserve">inspeccion de riesgos de seguros generales-am ajustadores </t>
  </si>
  <si>
    <t xml:space="preserve">inspeccion de riesgos de seguros generales-autotest </t>
  </si>
  <si>
    <t>inspeccion de riesgos de seguros generales-carlos jaramillo</t>
  </si>
  <si>
    <t xml:space="preserve">inspeccion de riesgos de seguros generales-myriam gonzalez </t>
  </si>
  <si>
    <t xml:space="preserve">inspeccion de riesgos de seguros generales-s de jr consultores </t>
  </si>
  <si>
    <t xml:space="preserve">instalacion aire acondicionado auditorio </t>
  </si>
  <si>
    <t xml:space="preserve">mantenimiento preventivo y correctivo aire acondicionado </t>
  </si>
  <si>
    <t xml:space="preserve">mantenimiento preventivo y correctivo planta telefonica </t>
  </si>
  <si>
    <t>Mocoa</t>
  </si>
  <si>
    <t>contratar el servicio de mantemiento del aviso</t>
  </si>
  <si>
    <t>contratar el servicio de mantenimiento de la planta electrica de la sucursal mocoa</t>
  </si>
  <si>
    <t>contratar el servicio de mantenimiento de los aires acondicionados</t>
  </si>
  <si>
    <t>Montería</t>
  </si>
  <si>
    <t>arrendamiento local de oficina sucursal monteria</t>
  </si>
  <si>
    <t>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t>
  </si>
  <si>
    <t>contratar el servicio de mantenimiento preventivo y correctivo  de  los aires acondicionados de la sucursal monteria incluido imprevistos de repuestos.</t>
  </si>
  <si>
    <t>contratar el servicio de parqueadero de los vehiculos de los funcionarios de la sucursal monteria</t>
  </si>
  <si>
    <t>contratar el servicio de pintura general  a todo costo incluido materiales y mano de obra , fachada, cielo raso, reparaciones de humedades y mantenimiento de aviso luminoso  de la oficina de la sucursal monteria</t>
  </si>
  <si>
    <t>5 dias</t>
  </si>
  <si>
    <t>contratar servicio de inspecciones de riesgo, se hace por valor estimado y se paga según los riesgos inspeccionados</t>
  </si>
  <si>
    <t>mantenimiento de equipos de de oficina (telefonos, planta telefonica y sumadoras</t>
  </si>
  <si>
    <t>mantenimiento y compra de kit  de la fotocopiadora y escaner</t>
  </si>
  <si>
    <t>Neiva</t>
  </si>
  <si>
    <t>contratar el cambio de los dos avisios exteriores  sucursal neiva</t>
  </si>
  <si>
    <t>contratar el servicio de arrendamiento fotocopiadora de la sucursal  neiva.</t>
  </si>
  <si>
    <t>contratar el servicio de impresión de carnet polizas ac per  sucursal neiva</t>
  </si>
  <si>
    <t>contratar el servicio de mantenimiento de los aires acondicionados de la sucursal neiva.</t>
  </si>
  <si>
    <t>contratar el servicio de mensajeria intermunicipal</t>
  </si>
  <si>
    <t>contratar el servicios de inspecciones de riesgos sucursal neiva</t>
  </si>
  <si>
    <t>contratrar el servicio de mantenimiento de la plantna electrica de la sucursal neiva</t>
  </si>
  <si>
    <t>Oficina de Control Interno</t>
  </si>
  <si>
    <t xml:space="preserve">Servicios para la realizacion de auditorias internas de gestion, auditorias de calidad, auditoria ambiental, valoracion del riesgo y seguimiento al sistema d econtrol interno.  </t>
  </si>
  <si>
    <t xml:space="preserve">24 meses </t>
  </si>
  <si>
    <t>$889,200, 000</t>
  </si>
  <si>
    <t xml:space="preserve">Oficina De Mercadeo Y Publicidad </t>
  </si>
  <si>
    <t>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t>
  </si>
  <si>
    <t>Contratar los servicios de diseño de piezas graficas de acuerdo a las necesidades de PREVISORA.</t>
  </si>
  <si>
    <t>11.5 meses</t>
  </si>
  <si>
    <t>Contratar los servicios de elaboración y suministro de piezas graficas impresas de material publicitario, material P.O.P (punto de compra), Merchandising y correo directo de LA PREVISORA S.A. (Prórroga y adición)</t>
  </si>
  <si>
    <t xml:space="preserve">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
</t>
  </si>
  <si>
    <t>Contratar los servicios de material de exposición de marca</t>
  </si>
  <si>
    <t>Contratar los servicios profesionales de banco de fotos y videos</t>
  </si>
  <si>
    <t>Contratar los servicios profesionales de publicidad desarrollando actividades de mercadeo relacional, programas de lealtad y estrategias CRM mediante el acompañamiento comercial a nivel nacional en las diferentes actividades que requiera LA PREVISORA.</t>
  </si>
  <si>
    <t xml:space="preserve">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t>
  </si>
  <si>
    <t>Contratar los servicios profesionales parea el suministro, marcación con el logo de PREVISORA de material promocional de la compañía</t>
  </si>
  <si>
    <t>Contratar los servicios profesionales parea el suministro, marcación con el logo de PREVISORA de material promocional de la compañía para los obsequios de fin de año</t>
  </si>
  <si>
    <t xml:space="preserve">Oficina de Prevención de Riesgos </t>
  </si>
  <si>
    <t>Genaral Claims, análisis y evaluación de los riesgos suscritos por el ramo de Responsabilidad Civil para Clínicas y Hospitales.</t>
  </si>
  <si>
    <t>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</si>
  <si>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</si>
  <si>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t>
  </si>
  <si>
    <t>TransEquipos Ltda.  Inspección y análisis de transformadores para un determinado n´´umero de clientes del sector Energético 8analisis de furanos, gases y cromatografías)</t>
  </si>
  <si>
    <t>Transportes - Proveedor sin definir. Inspección y evaluación de riesgos para las pólizas PIL.</t>
  </si>
  <si>
    <t>Pasto</t>
  </si>
  <si>
    <t>contratar el servicio de inspeccion de riesgos para sucripcion de la sucursal pasto.</t>
  </si>
  <si>
    <t>contratar el servicio de mantenimiento de la aire acondicionado rack de la sucursal pasto.</t>
  </si>
  <si>
    <t>contratar el servicio de mantenimiento de la fotocopiadora de la sucursal pasto.</t>
  </si>
  <si>
    <t>contratar el servicio de mantenimiento de la planta electrica de la sucursal pasto.</t>
  </si>
  <si>
    <t>contratar el servicio de mantenimiento de la planta telefonica de la sucursal pasto.</t>
  </si>
  <si>
    <t>Pereira</t>
  </si>
  <si>
    <t>contratar compra de aires acondicionado faltante para sala de aliados</t>
  </si>
  <si>
    <t xml:space="preserve">contratar compra de sillas </t>
  </si>
  <si>
    <t>contratar el servicio de mantenimiento de aires acondicionados de la sucursal pereira</t>
  </si>
  <si>
    <t>contratar servicio de inspector de riesgos para expedicion polizas ramos tecnicos y generales - barahona</t>
  </si>
  <si>
    <t xml:space="preserve">contratar servicio de inspector de riesgos para expedicion polizas ramos tecnicos y generales - c&amp;m </t>
  </si>
  <si>
    <t>contratar servicio de inspector de riesgos para expedicion polizas ramos tecnicos y generales - ingetech</t>
  </si>
  <si>
    <t>Popayán</t>
  </si>
  <si>
    <t xml:space="preserve">Contratar el servicio de elaboración de Carnet </t>
  </si>
  <si>
    <t xml:space="preserve">Contratar el servicio de fotocopias </t>
  </si>
  <si>
    <t xml:space="preserve">Contratar el servicio de inspección de riesgos </t>
  </si>
  <si>
    <t xml:space="preserve">Contratar el servicio de instalaciones eléctricas y puntos de red </t>
  </si>
  <si>
    <t xml:space="preserve">Contratar el servicio de mantenimiento de l aire acondicionado y cuarto de aire </t>
  </si>
  <si>
    <t xml:space="preserve">Contratar el servicio de mantenimiento de la planta de telefónica de la sucursal Popayán </t>
  </si>
  <si>
    <t xml:space="preserve">Contratar el servicio de mantenimiento de muebles y enseres </t>
  </si>
  <si>
    <t>Presidencia</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</si>
  <si>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</si>
  <si>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EL PROVEEDOR se compromete a prestar apoyo y asesoría a la Presidencia de la compañía en los diferentes temas que tiene a cargo</t>
  </si>
  <si>
    <t>Quibdo</t>
  </si>
  <si>
    <t>contratar el servicio de mantenimiento de la planta electrica de la sucursal quibdo</t>
  </si>
  <si>
    <t>contrato de local de archivo</t>
  </si>
  <si>
    <t>Regional Estatal</t>
  </si>
  <si>
    <t>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</si>
  <si>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</si>
  <si>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</si>
  <si>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t>
  </si>
  <si>
    <t>contratar a sertco s&amp;s ltda   para el servicio de fotocopiado y escaneo integral para la sucursal estatal.</t>
  </si>
  <si>
    <t>contratar el servicio de johanna melissa castro suarez para realizar las liquidaciones de las uniones temporales creadas por previsora seguros-sucursal estatal., de igual forma, el trámite pertinente para cancelar los registros únicos tributarios rut ante la dian</t>
  </si>
  <si>
    <t>contratar el servicio de la industria nacional de gaseosas s.a. para el  suministro de agua en botellón de 20 litros  para la sucursal estatal.</t>
  </si>
  <si>
    <t>contratar el servicio de osvaldo eliecer holguín orduz  para la grabación, procesamiento y personalización de carnets para el ramo de accidentes personales, según pólizas suscritas por la previsora s.a compañía de seguros  a través de la sucursal estatal</t>
  </si>
  <si>
    <t>Riohacha</t>
  </si>
  <si>
    <t>Orden de Servicio Arriendo Espacio Planta Electriva</t>
  </si>
  <si>
    <t>Orden de Servicio Digitaliazaione Impresión carnes polizas Ap</t>
  </si>
  <si>
    <t>Orden de Servicio Mantenimiento Aires Acondicionados</t>
  </si>
  <si>
    <t>Orden de Servicio mantenimiento Planta Electirca</t>
  </si>
  <si>
    <t>EL PROVEEDOR deberá brindar asesoría al comité de estrategia y negocio, en especial en lo relacionado con la implementación del plan estratégico y demás iniciativas de la compañía.</t>
  </si>
  <si>
    <t>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t>
  </si>
  <si>
    <t>EL PROVEEDOR se compromete a prestar el servicio de catering y a suministrar desayunos y almuerzos de trabajo de Junta Directiva, comités de apoyo y Presidencia,  cumpliendo con las condiciones y supliendo la necesidad requerida según sea el caso.</t>
  </si>
  <si>
    <t xml:space="preserve">EL PROVEEDOR se obliga a prestar el servicio de acompañamiento en el proceso de implementación de buenas prácticas de dirección y control teniendo en cuenta prácticas internacionales, estándares de mercado y regulación local en materia de Gobierno Corporativo </t>
  </si>
  <si>
    <t>EL PROVEEDOR se obliga a prestar los servicios de revisoría fiscal a la previsora conforme con las normas legales vigentes y aquellas aplicables a la previsora, en especial las previstas en el artículo 207 del código de Comercio y en sus Estatutos Sociales</t>
  </si>
  <si>
    <t xml:space="preserve">EL PROVEEDOR se obliga con LA PREVISORA a prestar sus servicios para brindar asistencia administrativa y operativa en el área de procesos disciplinarios de la Secretaría General y así cubrir la demanda de actividades operativas que se generan dentro de dicha área. 
</t>
  </si>
  <si>
    <t xml:space="preserve">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t>
  </si>
  <si>
    <t xml:space="preserve">EL PROVEEDOR se obliga con LA PREVISORA, a prestar sus servicios profesionales para proporcionar soporte jurídico y administrativo a la Secretaría General. </t>
  </si>
  <si>
    <t>Sincelejo</t>
  </si>
  <si>
    <t>contratar el servicio de elaboracion e impresión de los carnets de las polizas de accidentes personales de la sucursal sincelejo.</t>
  </si>
  <si>
    <t>contratar el servicio de mantenimiento de la planta electrica de la sucursal sincelejo.</t>
  </si>
  <si>
    <t>contratar el servicio de mantenimiento de los aires acondicionados de la sucursal sincelejo.</t>
  </si>
  <si>
    <t>contratar el servicio de parqueadero para tres vehiculo de tres funcionarios de la sucursal sincelejo.</t>
  </si>
  <si>
    <t>Subgerencia Administración de Personal</t>
  </si>
  <si>
    <t>Compra de elementos de seguridad ( Camillas, elementos de botiquin,  rutas de evacuación)</t>
  </si>
  <si>
    <t>decoración navidad</t>
  </si>
  <si>
    <t>entrenador de futbol</t>
  </si>
  <si>
    <t>póliza de incendio y terremoto</t>
  </si>
  <si>
    <t>póliza de vida deudores</t>
  </si>
  <si>
    <t>póliza de vida grupo</t>
  </si>
  <si>
    <t>póliza exequias</t>
  </si>
  <si>
    <t>póliza h y c</t>
  </si>
  <si>
    <t>reconocimiento funcionarios (rifas, concursos fin de año)</t>
  </si>
  <si>
    <t>regalos de los niños</t>
  </si>
  <si>
    <t>sumistro de tortas para cumpleaños</t>
  </si>
  <si>
    <t xml:space="preserve">subgerencia de desarrollo de talento humano </t>
  </si>
  <si>
    <t xml:space="preserve">Contratar con el POLITECNICO GRANCOLOMBIANO la suscripción  para el uso y administración de la plataforma virtual mediante la cual se aplicarán las pruebas de conocimiento dentro de los procesos de selección de personal </t>
  </si>
  <si>
    <t>Contratar con FASECOLDA la participación de funcionarios y directivos de la compañía que se inscriba o soliciten a través de la subgerencia de selección y desarrollo.</t>
  </si>
  <si>
    <t>Contratar el  suminstro de materiales para el Kit de Inducción</t>
  </si>
  <si>
    <t>inmediata</t>
  </si>
  <si>
    <t xml:space="preserve">Contratar el  suminstro por medio de la plataforma a la PREVISORA S.A un stock de pruebas psicologicas especializadas en evaluación de competencias y personalidad </t>
  </si>
  <si>
    <t xml:space="preserve">Contratar la  prestación de  servicios para realizar la búsqueda, evaluación y presentación de candidatos potenciales con el fin de suplir las vacantes de cargos directivos de LA PREVISORA S.A. </t>
  </si>
  <si>
    <t xml:space="preserve">Contratar la suscrpcion mediante contrato de adhesion, un proveedor con capacidad tecnica, operativa y logica para la publicacion a traves de un portal web, de ofertas del empleo que la previsora considere necesario </t>
  </si>
  <si>
    <t>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t>
  </si>
  <si>
    <t>Contratar un proveedor o empresa especializada que preste el servicio de apoyo logístico, alquiler de salones con todas las ayudas audiovisuales, papelografo y tabler, que cuenten con zonas verdes y suministro de refrigerios.</t>
  </si>
  <si>
    <t>Realizar adición  a la Orden de Servicio para el suministro de  los refrigerios y brindar apoyo logístico para las capacitaciones (DYVAL S.A )</t>
  </si>
  <si>
    <t>Realizar adición al contrato para el  desarrollo de talleres, entrenamientos y capacitaciones orientadas al fortalecimiento de las competencias, el liderazgo y la nueva cultura organizacional definida por LA PREVISORA S.A (LIDERAZGO &amp; TRANSFORMACIÓN S.A.S )</t>
  </si>
  <si>
    <t xml:space="preserve">Realizar la adición del contrato  para la prestación  del servicio de acceso a una plataforma online , especializada en la evaluación, control y seguimiento del proceso de gestión del desempeño del talento humano </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</si>
  <si>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</si>
  <si>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Subgerencia de Estrategía y Proyectos</t>
  </si>
  <si>
    <t>asesoría e actualización e implementación de estrategias</t>
  </si>
  <si>
    <t>inscripción comunidad de mejores prácticas en gestión de la estrategia (cge)</t>
  </si>
  <si>
    <t>1 año</t>
  </si>
  <si>
    <t>premios concursos internos</t>
  </si>
  <si>
    <t>prestación de serviicios de apoyo y asesoria en la gestión de la oficina de pmo</t>
  </si>
  <si>
    <t>12 MESES</t>
  </si>
  <si>
    <t>Subgerencia De Inteligencia De Mercados</t>
  </si>
  <si>
    <t xml:space="preserve">adquirir bases de datos de empresas como parte de la estrategia de marketing digital y  comercial para el segmento privado </t>
  </si>
  <si>
    <t>consultoria para definir plan de mejora de calidad y completitiud de fuentes dfe informacion</t>
  </si>
  <si>
    <t>consultoria para la implementacion del lago de datos</t>
  </si>
  <si>
    <t xml:space="preserve">contratar el servicio de capacitacion en el uso del sic como herramienta para la gestion comercial, tanto en los modulos exitentes como en los nuevos </t>
  </si>
  <si>
    <t>contratar el servicio de entrega diaria de noticias y contenidos relacionados con el sector asegurador y dos sectores adicionales de interes, y la entrega semestral de informes economicos de los sectores seleccionados</t>
  </si>
  <si>
    <t xml:space="preserve">contratar una bolsa de investigacion de mercados para dar respuesta a requerimientos de informacion de las difreentes areas de la compañía  </t>
  </si>
  <si>
    <t>Subgerencia de Licitaciones</t>
  </si>
  <si>
    <t>contratar la prestación de servicios de una publicación especializada en un portal electrónico, que contenga: normatividad, jurisprudencia, doctrina y comentarios relacionados con la contratación estatal.</t>
  </si>
  <si>
    <t xml:space="preserve">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t>
  </si>
  <si>
    <t xml:space="preserve">subgerencia de mejoramiento de procesos </t>
  </si>
  <si>
    <t>Adquisición de bonos regalo para la premiación de las estrategias de calidad e innovación.</t>
  </si>
  <si>
    <t>8 días</t>
  </si>
  <si>
    <t>Adquisición de material publicitario para entrega a funcionarios como incentivo en las estrategias de calidad e innovación.</t>
  </si>
  <si>
    <t>Afiliación vigencia 2018 - 2019 al Instituto Colombiano de Normas Técnicas y Certificación ICONTEC.</t>
  </si>
  <si>
    <t>Auditoria de renovación de la certificación ISO 9001:2015, bajo el alcance actual del certificado.</t>
  </si>
  <si>
    <t>3 semanas</t>
  </si>
  <si>
    <t>Contratación de prestación de servicios para realizar el diagnóstico general del esquema de procesos de la Compañía, así como realizara la definición, capacitación e imlementación de la metodología de mejoramiento para los procesos de la Compañía.</t>
  </si>
  <si>
    <t>Soporte técnico, mantenimiento y actualización del aplicativo ISOlución. Adicionalmente los servicios profesionales para capacitación, soporte técnico y/o desarrollos en el aplicativo que se llegaren a requerir por la Previsora S.A.</t>
  </si>
  <si>
    <t>Tunja</t>
  </si>
  <si>
    <t>compra cartelera con tripode</t>
  </si>
  <si>
    <t>compra de elementos telefonicos a nuevos para reemplazo de los equipos que no registren arreglo</t>
  </si>
  <si>
    <t>compra sistema de sonido (sugerido teatro en casa)</t>
  </si>
  <si>
    <t>compra telon proyecciones</t>
  </si>
  <si>
    <t>compra video beam</t>
  </si>
  <si>
    <t>contratar el servicio de mantenimiento preventivo a la planta telefonica de la sucursal</t>
  </si>
  <si>
    <t>contratar el servicio de mantenimiento preventivo a los elementos telefónicos de la sucursal - 22 elementos</t>
  </si>
  <si>
    <t>contratar el servicio de mantenimiento preventivo al aire acondicionado</t>
  </si>
  <si>
    <t>Villavicencio</t>
  </si>
  <si>
    <t xml:space="preserve">Compra de dos aires acondicionados para la Sucursal Villavicencio </t>
  </si>
  <si>
    <t>1 MES</t>
  </si>
  <si>
    <t>Contratar el servicio de inspección de riesgos dentro y fuera de Villavicencio a bienes solicitados por  LA PREVISORA S.A. COMPAÑÍA DE SEGUROS Sucursal Villavicencio</t>
  </si>
  <si>
    <t>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</si>
  <si>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y Mantenimiento preventivo y correctivo para el normal funcionamiento de la central Telefonica Panasonic Modelo kx-tda 100</t>
  </si>
  <si>
    <t xml:space="preserve">El arrendador concede al arrendatario el goce del inmueble que en adelante se identifica por su direccion, de acuerdo con el inventario que las partes firman por separado, el cual forma parte del mismo contrato </t>
  </si>
  <si>
    <t xml:space="preserve">Mantenimiento y Reparacion de Sillas de Oficina de La Sucursal Villavicencio </t>
  </si>
  <si>
    <t>Prestacion de Servicios De Grabacion, procesamiento y Personalizacion de carnets para el ramo de accidentes Personales</t>
  </si>
  <si>
    <t>Yopal</t>
  </si>
  <si>
    <t>contratar la impresión de carnets en material pvc para los asegurados de las pólizas de accidentes personales y vida grupo emitidas en la sucursal yopal para la vigencia 2018</t>
  </si>
  <si>
    <t xml:space="preserve">prestacion del servicio de inspección de todo tipo de riesgos, capacitación especializada en seguros, administración y análisis de riesgos tanto del sector privado como del sector estatal por parte de la empresa jose a. cáceres y cía ltda. </t>
  </si>
  <si>
    <t>prestacion del servicio de inspección de todo tipo de riesgos, capacitación especializada en seguros, administración y análisis de riesgos tanto del sector privado como del sector estatal por parte de la empresa lópez villamarín consultores.</t>
  </si>
  <si>
    <t>realizar mantenimiento preventivo a los aires acondicionados de la sucursal yopal correspondiente al año 2018, aires tipo piso techo r22-220v y 2 tipo mini split r22-220v.</t>
  </si>
  <si>
    <t xml:space="preserve">Subgerencia de Recursos Físicos </t>
  </si>
  <si>
    <t>Contratar una inmobiliaria que se encargue de la  administración, arriendo o venta de los inmuebles que La Previsora le entregue para tal fin</t>
  </si>
  <si>
    <t>Mtto y Rep. Adtivas. Mtto y Rep. MyE. Otros Mttos. Mtto Máquinas industriales del café ubicadas en CM y Ger. Operaciones.</t>
  </si>
  <si>
    <t>Realizar la fumigación  trimestral contra insectos, plagas, rastreros y voladores, asi como control técnico preventivo y ataque directo a roedores (ratas y ratones), para el edificio de Casa Matriz, Edificio Vima, Almacén, etc</t>
  </si>
  <si>
    <t>Mtto y rep. adtivas. Mtto y Rep. MyE: Otros Mttos.  Gasolina planta eléctrica y vehículos. Colombia Compra Eficiente. Incremento 5% IPC</t>
  </si>
  <si>
    <t>Contratar  el servicio de mantenimiento preventivo y correctivo para el sistema de detección de incendio de casa matriz, sede sucursal estatal, oficina de la gerencia de operaciones.</t>
  </si>
  <si>
    <t>Contratar  el servicio de mantenimiento preventivo y correctivo para la planta electrica FG WILSON ubicada en el cuarto (4) nivel del aparcadero Las Palmas</t>
  </si>
  <si>
    <t>EN GARANTIA PARA LA VIGENCIA 2018</t>
  </si>
  <si>
    <t>Contratar el servicio de mantenimiento predictivo, preventivo, y calibración a los equipos biomedicos de propiedad de La Previsora S.A. Cía de Seguros</t>
  </si>
  <si>
    <t>Contratar el suministro para el los funcionarios y visitantes de Casa Matriz las bebidas hidratantes.</t>
  </si>
  <si>
    <t>Contratar el mantenimiento de vehículo Ford Ranger ONK-529 motovalle</t>
  </si>
  <si>
    <t>Contratar  el mantenimiento de vehículo Renault MKP-220 sanautos</t>
  </si>
  <si>
    <t>Contratar el  mantenimiento vehículo Toyota Fortuner RZM-415 carco</t>
  </si>
  <si>
    <t>Contratar  los servicios notariales para las deferentes areas de Casa Matriz</t>
  </si>
  <si>
    <t>Prestar el servicio de mantenimiento preventivo y correctivo de los siguientes elementos:
a) El equipo de presió conformado  por tres (3) bombas hidrulicas y dos (2) tanques hidroacumuladores, incluyendo el lavado y desinfección del tanque de reserva de agua dos (2) veces al año, equipos ubicados en el edificio de la Casa Matriz calle 57#9-07 Piso 1.
b) El sistema de inyectores de 5.5 HP y extractores de 5.5, 6.6 y de 2.0 HP ubicados en el aparcadero las Palmas calle 57#8-69.</t>
  </si>
  <si>
    <t>Transporte Urbano y Acarreos. Tte. Urbano. Serv. Mensajería Especializada.Thomas Express. Para Thomas se tiene VF. hasta diciembre 6.18 Se estima  $93.106.716.64 para cubrir el mes de dic. hasta el 31 de 2018.</t>
  </si>
  <si>
    <t>Realizar  el servicio de mantenimiento preventivo y correctivo a las puertas de seguridad y avisos luminosos de las sedes de La Previsora ubicadas en la ciudad de Bogotá.</t>
  </si>
  <si>
    <t>Prestar el servicio de mantenimiento tecnico preventivo y correctivo dos (2) veces al mes para los dos (2) ascensores ubicados en el edificio de casa matriz, Calle 57# 9-07 de la ciudad de Bogotá</t>
  </si>
  <si>
    <t>Prestar el servicio de mantenimiento preventivo y correctivo a los equipos de aire acondicionado de precisión ambiental y de confort de propiedad de LA PREVISORA ubicados en la casa matriz calle 57 N. 9-07 de la ciudad de Bogotá</t>
  </si>
  <si>
    <t>Inv. intangibles diferidos- otros. Inv. Seguros. TRANSPORTE DE VALORES. Incremento 8.7%</t>
  </si>
  <si>
    <t>Inv. intangibles diferidos- otros. Inv. Seguros. TODO RIESGO DAÑOS MATERIALES. Incremento 7%. Incluye valor prima e inclusiones y exclusiones.</t>
  </si>
  <si>
    <t>Inv. intangibles diferidos- otros. Inv. Seguros. SOAT.Incremento DEL 8%, según iformación de la Gerencia de Soat.</t>
  </si>
  <si>
    <t>Inv. intangibles diferidos- otros. Inv. Seguros. SERVIDORES PÚBLICOS. La poliza actual va hasta el mes de agosto.18. El valor proyectado corresponde al valor de 4 meses a partir del mes de septiembre e inclusión de 10 funcionarios mas.</t>
  </si>
  <si>
    <t>Inv. intangibles diferidos- otros. Inv. Seguros. INFIDELIDAD Y RIESGOS FINANCIEROS. El valor presupuestado corresponde al valor de 4 meses, toda vez que la póliza se adquirió por 18 meses que se cumplen en agosto.18. A menor tiempo, el valor de la póliza aumenta.</t>
  </si>
  <si>
    <t>Inv. intangibles diferidos- otros. Inv. Seguros. AUTOMOVILES. Incremento 7%</t>
  </si>
  <si>
    <t>Inv. Intang. diferidos. Inv. Seguros. MANEJO. Incremento 8%</t>
  </si>
  <si>
    <t>In. intangibles diferidos otros. Inv. Seguros. RESPONSABILIDAD CIVIL. Incremento 7.65%</t>
  </si>
  <si>
    <t>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t>
  </si>
  <si>
    <t>60 días</t>
  </si>
  <si>
    <t>Contratar el servicio de fotocopias para todas las dependencias de Casa Matriz</t>
  </si>
  <si>
    <t>Contratar el servicio de Auditoría de seguimiento de Certificación al Sistema de Gestión Ambiental.</t>
  </si>
  <si>
    <t>7 Dias</t>
  </si>
  <si>
    <t>Suscripcion PRIMERA PAGINA</t>
  </si>
  <si>
    <t>Contratar el suministro en medio fisico de las obras legis para la Gerencia Contable y Tributaria, Subgerencia de Talento Humano, Vicepresidencia Juridica, etc</t>
  </si>
  <si>
    <t>Contratar la revisión y recargue de los extintores de Casa Matriz</t>
  </si>
  <si>
    <t xml:space="preserve">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t>
  </si>
  <si>
    <t>Mtto y rep. adtivas. Mtto y Rep. MyE. Otros Mttos. Mantenimiento Conmutador- Planta telefónica. Se incrementa 7% smlmv sobre el valor actual del contrato.</t>
  </si>
  <si>
    <t>Contratar la recertificación del transporte vertical y puertas electricas de Casa Matriz</t>
  </si>
  <si>
    <t>Elementos ascensor</t>
  </si>
  <si>
    <t xml:space="preserve">Consultoría técnica para el diseño, estudios, especificaciones técnicas y  consecución de la licencia de construcción
de las escaleras de emergencia
</t>
  </si>
  <si>
    <t>Contratación compra de sillas para Casa Matriz sucursales Estatal y Centro de Servicios Masivos</t>
  </si>
  <si>
    <t>Adecuación sucursal Arauca- Compra de activos y. muebes especiales</t>
  </si>
  <si>
    <t>Adecuación sucursal Arauca-  Adecuación, clableado estructurado corriente normal y regulada e iluminación</t>
  </si>
  <si>
    <t>Adecuación Sucursal Centro de Servicios Masivos Adecuación</t>
  </si>
  <si>
    <t>Adecuación Sucursal Centro de Servicios Masivos Compara activos</t>
  </si>
  <si>
    <t>Unificación de cuentas electricas Casa Matriz y L</t>
  </si>
  <si>
    <t>Adecuaciones varias Casa Matriz</t>
  </si>
  <si>
    <t>servicio de transporte para funcionarios para las sucursales Medellín, Cali y Bogota</t>
  </si>
  <si>
    <t>servicio de cafeteria para funcionarios de Casa Matriz</t>
  </si>
  <si>
    <t>PLAN DE SEGURIDAD Y PRIVACIDAD DE LA INFORMACIÓN</t>
  </si>
  <si>
    <t>Versión 1 - 31 de julio de 2018</t>
  </si>
  <si>
    <t>Área Organizativa</t>
  </si>
  <si>
    <t>Nombre de la tarea</t>
  </si>
  <si>
    <t xml:space="preserve">Descripción </t>
  </si>
  <si>
    <t>Categoría / Proyecto</t>
  </si>
  <si>
    <t xml:space="preserve">Responsable de tarea </t>
  </si>
  <si>
    <t>Fecha Inicio</t>
  </si>
  <si>
    <t>Fecha Fin</t>
  </si>
  <si>
    <t xml:space="preserve">Fuente de Financiación </t>
  </si>
  <si>
    <t>Gerencia de Tecnología</t>
  </si>
  <si>
    <t>DIAGNÓSTICO Y PLANEACIÓN</t>
  </si>
  <si>
    <t>• Determinar el estado actual de la gestión de seguridad informática al interior de la Compañía, teniendo en cuenta la norma ISO 27002:2013.
• Identificar el nivel de madurez de seguridad informática en la Entidad
• Realizar pruebas que permitan a la Entidad medir la efectividad de los controles existentes.</t>
  </si>
  <si>
    <t>Plan de Seguridad Informática</t>
  </si>
  <si>
    <t>Gerente de Tecnología</t>
  </si>
  <si>
    <r>
      <rPr>
        <u/>
        <sz val="10.8"/>
        <rFont val="Arial"/>
        <family val="2"/>
      </rPr>
      <t>GRUPO</t>
    </r>
    <r>
      <rPr>
        <sz val="10.8"/>
        <rFont val="Arial"/>
        <family val="2"/>
      </rPr>
      <t xml:space="preserve">: 'GASTOS TECNOLOGICOS                      </t>
    </r>
    <r>
      <rPr>
        <u/>
        <sz val="10.8"/>
        <rFont val="Arial"/>
        <family val="2"/>
      </rPr>
      <t xml:space="preserve">RUBRO: </t>
    </r>
    <r>
      <rPr>
        <sz val="10.8"/>
        <rFont val="Arial"/>
        <family val="2"/>
      </rPr>
      <t xml:space="preserve"> SEGURIDAD INFORMATICA Y ADMINISTRACION DE INFRAESTRUCTURA TECNOLOGICA SEGURIDAD INFORMATICA </t>
    </r>
    <r>
      <rPr>
        <u/>
        <sz val="10.8"/>
        <rFont val="Arial"/>
        <family val="2"/>
      </rPr>
      <t xml:space="preserve">CONCEPTO: </t>
    </r>
    <r>
      <rPr>
        <sz val="10.8"/>
        <rFont val="Arial"/>
        <family val="2"/>
      </rPr>
      <t>SEGURIDAD DE LA INFORMACION - G. TECNOLOGIA</t>
    </r>
  </si>
  <si>
    <t>GESTIÓN DE ACTIVOS DE INFORMACIÓN</t>
  </si>
  <si>
    <t xml:space="preserve">• Realizar la revisión y actualización de los activos de información identificados para los procesos de la Gerencia de Tecnología. 
• Realizar la revisión y actualización de la clasificación y valoración de los activos de información identificados para los procesos de la Gerencia de Tecnología. 
</t>
  </si>
  <si>
    <t>GESTIÓN DE RIESGOS</t>
  </si>
  <si>
    <t xml:space="preserve">• Ejecutar el análisis de riesgos informáticos de los activos de información identificados para los procesos de la Gerencia de Tecnología, con base en la norma ISO 31000. 
• Identificar los niveles de riesgo inherente y residual teniendo en cuenta la medición de la probabilidad e impacto.
• Identificar los controles existentes para la mitigación de los riesgos y definir la implementación de nuevos controles requeridos.
• Medir el nivel de efectividad de los controles identificados.
• Identificar y definir planes de tratamiento de riesgos.
</t>
  </si>
  <si>
    <t>IMPLEMENTACIÓN DE LÍNEAS BASE DE SEGURIDAD</t>
  </si>
  <si>
    <t xml:space="preserve">• Validar las líneas base de seguridad, identificadas para las plataformas tecnológicas de la Organización.
• Actualizarlas las plantillas identificadas por la Gerencia de TI y en caso de ser requerido documentar nuevas plantillas de seguridad.
• Medir el cumplimiento de las líneas base implementadas.
</t>
  </si>
  <si>
    <t>DEFINICIÓN DE POLÍTICAS Y BUENAS PRÁCTICAS DE SEGURIDAD</t>
  </si>
  <si>
    <t xml:space="preserve">• Gestionar el desarrollo e implementación de políticas, normas, directrices, procedimientos e instructivos de seguridad en la gestión de TI e información.
•  Revisión de las mejores prácticas -entrevistando a los administradores de sistemas y redes y proveedores de la cadena de valor de TI, para determinar si sus prácticas de seguridad coinciden con la política de seguridad organizacional definida o con algunos estándares específicos de la industria.
</t>
  </si>
  <si>
    <t>PROGRAMA DE SENSIBILIZACIÓN</t>
  </si>
  <si>
    <t>• Diseñar un plan de generación de cultura en seguridad informática que incluya el plan de divulgación, determinando los grupos objetivos y la logística correspondiente. Esto debe incluir a los directivos y al personal en general.</t>
  </si>
  <si>
    <t>MEDICIÓN DE INDICADORES</t>
  </si>
  <si>
    <t>• Asegurar los indicadores y métricas de Seguridad Informática definidos.Realizar el seguimiento respectivo con el objetivo de tener una medición clara del proceso de Seguridad Informática en la Compañía</t>
  </si>
  <si>
    <t>ASEGURAMIENTO Y GESTIÓN DE VULNERABILIDADES</t>
  </si>
  <si>
    <t>• A partir de los ejercicios de ejecución de pruebas de vulnerabilidad, Ethical Hacking y penetración a la plataforma tecnológica, se deberá elaborar una matriz de seguimiento de los hallazgos encontrados y los planes de remediación y/o mitigación.</t>
  </si>
  <si>
    <t>CONTEXTO PLAN DE SEGURIDAD Y PRIVACIDAD DE LA INFORMACIÓN</t>
  </si>
  <si>
    <r>
      <t>1</t>
    </r>
    <r>
      <rPr>
        <b/>
        <sz val="7"/>
        <color theme="1"/>
        <rFont val="Times New Roman"/>
        <family val="1"/>
      </rPr>
      <t xml:space="preserve">       </t>
    </r>
    <r>
      <rPr>
        <b/>
        <sz val="11"/>
        <color theme="1"/>
        <rFont val="Arial"/>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</si>
  <si>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</si>
  <si>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theme="1"/>
        <rFont val="Times New Roman"/>
        <family val="1"/>
      </rPr>
      <t xml:space="preserve">       </t>
    </r>
    <r>
      <rPr>
        <b/>
        <sz val="11"/>
        <color theme="1"/>
        <rFont val="Arial"/>
        <family val="2"/>
      </rPr>
      <t>ALCANCE</t>
    </r>
  </si>
  <si>
    <t>Lo establecido como producto de las actividades y tareas definidas en el Plan, cobijan a toda la entidad, sus funcionarios, contratistas y terceros de la entidad.</t>
  </si>
  <si>
    <t>El escenario de tiempo para las actividades comprende loa años de 2018 y 2019.</t>
  </si>
  <si>
    <r>
      <t>3</t>
    </r>
    <r>
      <rPr>
        <b/>
        <sz val="7"/>
        <color theme="1"/>
        <rFont val="Times New Roman"/>
        <family val="1"/>
      </rPr>
      <t xml:space="preserve">       </t>
    </r>
    <r>
      <rPr>
        <b/>
        <sz val="11"/>
        <color theme="1"/>
        <rFont val="Arial"/>
        <family val="2"/>
      </rPr>
      <t>TÉRMINOS Y DEFINICIONES</t>
    </r>
  </si>
  <si>
    <r>
      <t>Activos de información</t>
    </r>
    <r>
      <rPr>
        <sz val="11"/>
        <color theme="1"/>
        <rFont val="Arial"/>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</si>
  <si>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theme="1"/>
        <rFont val="Times New Roman"/>
        <family val="1"/>
      </rPr>
      <t xml:space="preserve">  </t>
    </r>
    <r>
      <rPr>
        <b/>
        <sz val="11"/>
        <color theme="1"/>
        <rFont val="Arial"/>
        <family val="2"/>
      </rPr>
      <t>Electrónicos</t>
    </r>
    <r>
      <rPr>
        <sz val="11"/>
        <color theme="1"/>
        <rFont val="Arial"/>
        <family val="2"/>
      </rPr>
      <t>: Bases de datos, archivos, registros de auditoría, información de archivo, aplicaciones, herramientas de desarrollo y utilidades.</t>
    </r>
  </si>
  <si>
    <r>
      <t>Ø</t>
    </r>
    <r>
      <rPr>
        <sz val="7"/>
        <color theme="1"/>
        <rFont val="Times New Roman"/>
        <family val="1"/>
      </rPr>
      <t xml:space="preserve">  </t>
    </r>
    <r>
      <rPr>
        <b/>
        <sz val="11"/>
        <color theme="1"/>
        <rFont val="Arial"/>
        <family val="2"/>
      </rPr>
      <t>Físicos</t>
    </r>
    <r>
      <rPr>
        <sz val="11"/>
        <color theme="1"/>
        <rFont val="Arial"/>
        <family val="2"/>
      </rPr>
      <t>: Documentos impresos, manuscritos y hardware.</t>
    </r>
  </si>
  <si>
    <r>
      <t>Ø</t>
    </r>
    <r>
      <rPr>
        <sz val="7"/>
        <color theme="1"/>
        <rFont val="Times New Roman"/>
        <family val="1"/>
      </rPr>
      <t xml:space="preserve">  </t>
    </r>
    <r>
      <rPr>
        <b/>
        <sz val="11"/>
        <color theme="1"/>
        <rFont val="Arial"/>
        <family val="2"/>
      </rPr>
      <t>Servicios</t>
    </r>
    <r>
      <rPr>
        <sz val="11"/>
        <color theme="1"/>
        <rFont val="Arial"/>
        <family val="2"/>
      </rPr>
      <t>: Servicios computacionales y de comunicaciones.</t>
    </r>
  </si>
  <si>
    <r>
      <t>Ø</t>
    </r>
    <r>
      <rPr>
        <sz val="7"/>
        <color theme="1"/>
        <rFont val="Times New Roman"/>
        <family val="1"/>
      </rPr>
      <t xml:space="preserve">  </t>
    </r>
    <r>
      <rPr>
        <b/>
        <sz val="11"/>
        <color theme="1"/>
        <rFont val="Arial"/>
        <family val="2"/>
      </rPr>
      <t>Personas</t>
    </r>
    <r>
      <rPr>
        <sz val="11"/>
        <color theme="1"/>
        <rFont val="Arial"/>
        <family val="2"/>
      </rPr>
      <t>: Incluyendo sus calificaciones, competencias y experiencia.</t>
    </r>
  </si>
  <si>
    <r>
      <t>Ø</t>
    </r>
    <r>
      <rPr>
        <sz val="7"/>
        <color theme="1"/>
        <rFont val="Times New Roman"/>
        <family val="1"/>
      </rPr>
      <t xml:space="preserve">  </t>
    </r>
    <r>
      <rPr>
        <b/>
        <sz val="11"/>
        <color theme="1"/>
        <rFont val="Arial"/>
        <family val="2"/>
      </rPr>
      <t>Intangibles</t>
    </r>
    <r>
      <rPr>
        <sz val="11"/>
        <color theme="1"/>
        <rFont val="Arial"/>
        <family val="2"/>
      </rPr>
      <t>: Ideas, conocimiento, conversaciones.</t>
    </r>
  </si>
  <si>
    <r>
      <t>Amenaza</t>
    </r>
    <r>
      <rPr>
        <sz val="11"/>
        <color theme="1"/>
        <rFont val="Arial"/>
        <family val="2"/>
      </rPr>
      <t>: Causa potencial de un incidente no deseado, que puede provocar daños a un sistema o a la organización.</t>
    </r>
  </si>
  <si>
    <r>
      <t>Confidencialidad</t>
    </r>
    <r>
      <rPr>
        <sz val="11"/>
        <color theme="1"/>
        <rFont val="Arial"/>
        <family val="2"/>
      </rPr>
      <t>: Propiedad de la información de no ponerse a disposición o ser revelada a individuos, entidades o procesos no autorizados.</t>
    </r>
  </si>
  <si>
    <r>
      <t>Declaración de aplicabilidad</t>
    </r>
    <r>
      <rPr>
        <sz val="11"/>
        <color theme="1"/>
        <rFont val="Arial"/>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</si>
  <si>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theme="1"/>
        <rFont val="Arial"/>
        <family val="2"/>
      </rPr>
      <t>: Propiedad de la información de estar accesible y utilizable cuando lo requiera una entidad autorizada.</t>
    </r>
  </si>
  <si>
    <r>
      <t>Dominio</t>
    </r>
    <r>
      <rPr>
        <sz val="11"/>
        <color theme="1"/>
        <rFont val="Arial"/>
        <family val="2"/>
      </rPr>
      <t>: Corresponde a cada uno de los aspectos que comprende o regula una norma técnica.</t>
    </r>
    <r>
      <rPr>
        <b/>
        <sz val="11"/>
        <color theme="1"/>
        <rFont val="Arial"/>
        <family val="2"/>
      </rPr>
      <t xml:space="preserve"> </t>
    </r>
  </si>
  <si>
    <r>
      <t>Gestión</t>
    </r>
    <r>
      <rPr>
        <sz val="11"/>
        <color theme="1"/>
        <rFont val="Arial"/>
        <family val="2"/>
      </rPr>
      <t xml:space="preserve"> </t>
    </r>
    <r>
      <rPr>
        <b/>
        <sz val="11"/>
        <color theme="1"/>
        <rFont val="Arial"/>
        <family val="2"/>
      </rPr>
      <t>de Riesgo</t>
    </r>
    <r>
      <rPr>
        <sz val="11"/>
        <color theme="1"/>
        <rFont val="Arial"/>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</si>
  <si>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theme="1"/>
        <rFont val="Arial"/>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</si>
  <si>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theme="1"/>
        <rFont val="Arial"/>
        <family val="2"/>
      </rPr>
      <t>: consiste en la manipulación de las personas para que voluntariamente realicen actos que normalmente no harían.</t>
    </r>
  </si>
  <si>
    <r>
      <t>Integridad</t>
    </r>
    <r>
      <rPr>
        <sz val="11"/>
        <color theme="1"/>
        <rFont val="Arial"/>
        <family val="2"/>
      </rPr>
      <t>: Propiedad de la información relativa a su exactitud y completitud.</t>
    </r>
  </si>
  <si>
    <r>
      <t>Norma Técnica:</t>
    </r>
    <r>
      <rPr>
        <sz val="11"/>
        <color theme="1"/>
        <rFont val="Arial"/>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</si>
  <si>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</si>
  <si>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</si>
  <si>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</si>
  <si>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theme="1"/>
        <rFont val="Times New Roman"/>
        <family val="1"/>
      </rPr>
      <t xml:space="preserve">         </t>
    </r>
    <r>
      <rPr>
        <b/>
        <sz val="11"/>
        <color theme="1"/>
        <rFont val="Arial"/>
        <family val="2"/>
      </rPr>
      <t>Norma técnica internacional</t>
    </r>
    <r>
      <rPr>
        <sz val="11"/>
        <color theme="1"/>
        <rFont val="Arial"/>
        <family val="2"/>
      </rPr>
      <t>: Es una norma adoptada por un organismo internacional de normalización, tal como ISO (Internacional Standard Organization), y que debe ser accesible al público.</t>
    </r>
  </si>
  <si>
    <r>
      <t>Riesgo</t>
    </r>
    <r>
      <rPr>
        <sz val="11"/>
        <color theme="1"/>
        <rFont val="Arial"/>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</si>
  <si>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theme="1"/>
        <rFont val="Arial"/>
        <family val="2"/>
      </rPr>
      <t>): conjunto de actividades orientadas a garantizar la confidencialidad, integridad y disponibilidad de la información, así como de los sistemas implicados en su tratamiento, dentro de una organización.</t>
    </r>
  </si>
  <si>
    <r>
      <t>SGSI</t>
    </r>
    <r>
      <rPr>
        <sz val="11"/>
        <color theme="1"/>
        <rFont val="Arial"/>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</si>
  <si>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theme="1"/>
        <rFont val="Arial"/>
        <family val="2"/>
      </rPr>
      <t>: Debilidad de un activo o control que puede ser explotada por una o más amenazas.</t>
    </r>
  </si>
  <si>
    <r>
      <t>4</t>
    </r>
    <r>
      <rPr>
        <b/>
        <sz val="7"/>
        <color theme="1"/>
        <rFont val="Times New Roman"/>
        <family val="1"/>
      </rPr>
      <t xml:space="preserve">       </t>
    </r>
    <r>
      <rPr>
        <b/>
        <sz val="11"/>
        <color theme="1"/>
        <rFont val="Arial"/>
        <family val="2"/>
      </rPr>
      <t>CONTEXTO</t>
    </r>
  </si>
  <si>
    <t>El Ministerio de Hacienda estableció desde hace varios años el SGSI para la entidad, cuyos principales logros han sido:</t>
  </si>
  <si>
    <r>
      <t>·</t>
    </r>
    <r>
      <rPr>
        <sz val="7"/>
        <color theme="1"/>
        <rFont val="Times New Roman"/>
        <family val="1"/>
      </rPr>
      <t xml:space="preserve">         </t>
    </r>
    <r>
      <rPr>
        <sz val="11"/>
        <color theme="1"/>
        <rFont val="Arial"/>
        <family val="2"/>
      </rPr>
      <t>Generación de Políticas de Seguridad alineadas con los dominios de la Norma ISO 27001:2013</t>
    </r>
  </si>
  <si>
    <r>
      <t>·</t>
    </r>
    <r>
      <rPr>
        <sz val="7"/>
        <color theme="1"/>
        <rFont val="Times New Roman"/>
        <family val="1"/>
      </rPr>
      <t xml:space="preserve">         </t>
    </r>
    <r>
      <rPr>
        <sz val="11"/>
        <color theme="1"/>
        <rFont val="Arial"/>
        <family val="2"/>
      </rPr>
      <t>Capacitación en Metodología de Manejo de Riesgos de Seguridad Informática.</t>
    </r>
  </si>
  <si>
    <r>
      <t>·</t>
    </r>
    <r>
      <rPr>
        <sz val="7"/>
        <color theme="1"/>
        <rFont val="Times New Roman"/>
        <family val="1"/>
      </rPr>
      <t xml:space="preserve">         </t>
    </r>
    <r>
      <rPr>
        <sz val="11"/>
        <color theme="1"/>
        <rFont val="Arial"/>
        <family val="2"/>
      </rPr>
      <t>Realizar un diagnóstico de la situación de la Entidad en materia de seguridad informática, topología de red, diseñar el modelo de seguridad</t>
    </r>
  </si>
  <si>
    <r>
      <t>·</t>
    </r>
    <r>
      <rPr>
        <sz val="7"/>
        <color theme="1"/>
        <rFont val="Times New Roman"/>
        <family val="1"/>
      </rPr>
      <t xml:space="preserve">         </t>
    </r>
    <r>
      <rPr>
        <sz val="11"/>
        <color theme="1"/>
        <rFont val="Arial"/>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</si>
  <si>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</si>
  <si>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</si>
  <si>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</si>
  <si>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theme="1"/>
        <rFont val="Times New Roman"/>
        <family val="1"/>
      </rPr>
      <t xml:space="preserve">    </t>
    </r>
    <r>
      <rPr>
        <sz val="11"/>
        <color theme="1"/>
        <rFont val="Arial"/>
        <family val="2"/>
      </rPr>
      <t>Revisión periódica de las Políticas de Seguridad de la Información, que implique no solo actualizar las políticas ya definidas sino la elaboración de nuevas y la generación de nuevos procedimientos y controles.</t>
    </r>
  </si>
  <si>
    <r>
      <t>2.</t>
    </r>
    <r>
      <rPr>
        <sz val="7"/>
        <color theme="1"/>
        <rFont val="Times New Roman"/>
        <family val="1"/>
      </rPr>
      <t xml:space="preserve">    </t>
    </r>
    <r>
      <rPr>
        <sz val="11"/>
        <color theme="1"/>
        <rFont val="Arial"/>
        <family val="2"/>
      </rPr>
      <t>Implementación de Políticas y Controles, tanto sobre elementos de Plataforma computacional como sobre procesos y procedimientos.</t>
    </r>
  </si>
  <si>
    <r>
      <t>3.</t>
    </r>
    <r>
      <rPr>
        <sz val="7"/>
        <color theme="1"/>
        <rFont val="Times New Roman"/>
        <family val="1"/>
      </rPr>
      <t xml:space="preserve">    </t>
    </r>
    <r>
      <rPr>
        <sz val="11"/>
        <color theme="1"/>
        <rFont val="Arial"/>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</si>
  <si>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theme="1"/>
        <rFont val="Times New Roman"/>
        <family val="1"/>
      </rPr>
      <t xml:space="preserve">    </t>
    </r>
    <r>
      <rPr>
        <sz val="11"/>
        <color theme="1"/>
        <rFont val="Arial"/>
        <family val="2"/>
      </rPr>
      <t>Campañas y jornadas de sensibilización, capacitación y concienciación de seguridad para funcionarios, contratistas y terceros.</t>
    </r>
  </si>
  <si>
    <r>
      <t>5.</t>
    </r>
    <r>
      <rPr>
        <sz val="7"/>
        <color theme="1"/>
        <rFont val="Times New Roman"/>
        <family val="1"/>
      </rPr>
      <t xml:space="preserve">    </t>
    </r>
    <r>
      <rPr>
        <sz val="11"/>
        <color theme="1"/>
        <rFont val="Arial"/>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</si>
  <si>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2018.</t>
  </si>
  <si>
    <r>
      <t>5</t>
    </r>
    <r>
      <rPr>
        <b/>
        <sz val="7"/>
        <color theme="1"/>
        <rFont val="Times New Roman"/>
        <family val="1"/>
      </rPr>
      <t xml:space="preserve">       </t>
    </r>
    <r>
      <rPr>
        <b/>
        <sz val="11"/>
        <color theme="1"/>
        <rFont val="Arial"/>
        <family val="2"/>
      </rPr>
      <t>HISTORIAL DE CAMBIOS</t>
    </r>
  </si>
  <si>
    <t>FECHA</t>
  </si>
  <si>
    <t>VERSIÓN</t>
  </si>
  <si>
    <t>DESCRIPCIÓN DEL CAMBIO</t>
  </si>
  <si>
    <t>Creación del documento para unificación de planes institucionales</t>
  </si>
  <si>
    <t>PLAN ESTRATÉGICO DE TECNOLOGÍAS DE LA INFORMACIÓN Y LAS COMUNICACIONES -PETI</t>
  </si>
  <si>
    <t>Sub Categoría - Temas</t>
  </si>
  <si>
    <t>Política de Gestión y Desempeño</t>
  </si>
  <si>
    <r>
      <t xml:space="preserve">Arquitectura Empresarial :  </t>
    </r>
    <r>
      <rPr>
        <sz val="11"/>
        <color theme="1"/>
        <rFont val="Arial"/>
        <family val="2"/>
      </rPr>
      <t>Definición y diseño de la arquitectura empresarial y su modelo de gestión</t>
    </r>
  </si>
  <si>
    <t>Estratégico</t>
  </si>
  <si>
    <t>Política Gobierno Digital</t>
  </si>
  <si>
    <t>Alejandra Garcia
Saul Ballesteros
Orlando Murcia</t>
  </si>
  <si>
    <t xml:space="preserve">Fuente de recursos: HONORARIOS ADMINISTRATIVOS
</t>
  </si>
  <si>
    <r>
      <rPr>
        <b/>
        <sz val="11"/>
        <color theme="1"/>
        <rFont val="Arial"/>
        <family val="2"/>
      </rPr>
      <t>Valoración del Sistema Core de la Entidad:</t>
    </r>
    <r>
      <rPr>
        <sz val="11"/>
        <color theme="1"/>
        <rFont val="Arial"/>
        <family val="2"/>
      </rPr>
      <t xml:space="preserve"> Comprende la valoración requerida frente a nuevas tecnologías de información de la industria y la permanencia de SISE 2G/3G en el tiempo.</t>
    </r>
  </si>
  <si>
    <t>Sistemas de Información</t>
  </si>
  <si>
    <t>Política de Gobierno Digital</t>
  </si>
  <si>
    <t>Saúl Ballesteros</t>
  </si>
  <si>
    <t>Vicepresidencia Comercial</t>
  </si>
  <si>
    <r>
      <t xml:space="preserve">Sistemas de información para el análisis de información (Data Lake Fase I): </t>
    </r>
    <r>
      <rPr>
        <sz val="11"/>
        <color theme="1"/>
        <rFont val="Arial"/>
        <family val="2"/>
      </rPr>
      <t>Fase de diagnostico y diseño para implementar un lago de datos en Previsora que consolide información de los clientes desde diferentes fuentes o sistemas de información, con el fin de tener una visión 360 que permita establecer planes y tomar decisiones con mayor oportunidad y eficiencia.</t>
    </r>
  </si>
  <si>
    <r>
      <rPr>
        <b/>
        <sz val="11"/>
        <color theme="1"/>
        <rFont val="Arial"/>
        <family val="2"/>
      </rPr>
      <t xml:space="preserve">Upgrade de SISE3G R1 a SISE3G R2 : </t>
    </r>
    <r>
      <rPr>
        <sz val="11"/>
        <color theme="1"/>
        <rFont val="Arial"/>
        <family val="2"/>
      </rPr>
      <t>Actualización del sistema actual SISE3G R1 a la versión SISE3G R2 para el módulo de Emisión, la implementación de un nuevo módulo para la gestión de procesos masivos.</t>
    </r>
  </si>
  <si>
    <t>Orlando Murcia/ Saúl Ballesteros</t>
  </si>
  <si>
    <t>Fuente de recursos: MANTENIMIENTO Y REPARACIONES TECNOLOGICAS</t>
  </si>
  <si>
    <r>
      <rPr>
        <b/>
        <sz val="11"/>
        <color theme="1"/>
        <rFont val="Arial"/>
        <family val="2"/>
      </rPr>
      <t xml:space="preserve">Reaseguros Express 2G: </t>
    </r>
    <r>
      <rPr>
        <sz val="11"/>
        <color theme="1"/>
        <rFont val="Arial"/>
        <family val="2"/>
      </rPr>
      <t xml:space="preserve">Plan de trabajo que permita resolver la problemática presentada actualmente en el módulo de Reaseguros de Previsora, que contempla ajustes en Cesión Automática de Automóviles, Cesión Semiautomática Vida, Apertura de la cuenta corriente, Órdenes de Pago a reaseguradores automáticas y estado de cuenta y Participación de Utilidades.
</t>
    </r>
  </si>
  <si>
    <r>
      <t xml:space="preserve">Estrategia de TI para el Uso y Apropiación: </t>
    </r>
    <r>
      <rPr>
        <sz val="11"/>
        <color theme="1"/>
        <rFont val="Arial"/>
        <family val="2"/>
      </rPr>
      <t>Lograr que los usuarios finales de la compañía potencien sus capacidades de apropiación de recursos informáticos basados  en el conocimiento de las herramientas y sistemas de información que tiene la compañía.</t>
    </r>
  </si>
  <si>
    <t>Uso y Apropiación de TIC's</t>
  </si>
  <si>
    <t>Alejandra Garcia</t>
  </si>
  <si>
    <t>PLAN DE TRATAMIENTO DE RIESGOS DE SEGURIDAD Y PRIVACIDAD DE LA INFORMACIÓN</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</si>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</sst>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 #,##0.00_);_(&quot;$&quot;\ * \(#,##0.00\);_(&quot;$&quot;\ * &quot;-&quot;??_);_(@_)"/>
    <numFmt numFmtId="165" formatCode="_(* #,##0.00_);_(* \(#,##0.00\);_(* &quot;-&quot;??_);_(@_)"/>
    <numFmt numFmtId="166" formatCode="_ &quot;$&quot;\ * #,##0.00_ ;_ &quot;$&quot;\ * \-#,##0.00_ ;_ &quot;$&quot;\ * &quot;-&quot;??_ ;_ @_ "/>
    <numFmt numFmtId="167" formatCode="_-* #,##0_-;\-* #,##0_-;_-* &quot;-&quot;_-;_-@_-"/>
    <numFmt numFmtId="168" formatCode="_-[$€-2]* #,##0.00_-;\-[$€-2]* #,##0.00_-;_-[$€-2]* &quot;-&quot;??_-"/>
    <numFmt numFmtId="169" formatCode="dd/mm/yyyy;@"/>
    <numFmt numFmtId="170" formatCode="_(&quot;$&quot;\ * #,##0_);_(&quot;$&quot;\ * \(#,##0\);_(&quot;$&quot;\ * &quot;-&quot;??_);_(@_)"/>
    <numFmt numFmtId="171" formatCode="m/d/yyyy"/>
    <numFmt numFmtId="172" formatCode="_(&quot;$&quot;* #,##0.00_);_(&quot;$&quot;* \(#,##0.00\);_(&quot;$&quot;* &quot;-&quot;??_);_(@_)"/>
  </numFmts>
  <fonts count="86">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1"/>
      <name val="Arial"/>
      <family val="2"/>
    </font>
    <font>
      <b/>
      <sz val="11"/>
      <color theme="1"/>
      <name val="Arial"/>
      <family val="2"/>
    </font>
    <font>
      <sz val="14"/>
      <color theme="1"/>
      <name val="Arial"/>
      <family val="2"/>
    </font>
    <font>
      <b/>
      <sz val="10.8"/>
      <color theme="0"/>
      <name val="Arial"/>
      <family val="2"/>
    </font>
    <font>
      <sz val="10.8"/>
      <color theme="1"/>
      <name val="Arial"/>
      <family val="2"/>
    </font>
    <font>
      <b/>
      <sz val="40"/>
      <color theme="1"/>
      <name val="Arial"/>
      <family val="2"/>
    </font>
    <font>
      <sz val="40"/>
      <color theme="1"/>
      <name val="Arial"/>
      <family val="2"/>
    </font>
    <font>
      <sz val="12"/>
      <color theme="1"/>
      <name val="Arial"/>
      <family val="2"/>
    </font>
    <font>
      <sz val="11"/>
      <color theme="1"/>
      <name val="Calibri"/>
      <family val="2"/>
      <scheme val="minor"/>
    </font>
    <font>
      <b/>
      <sz val="11"/>
      <color theme="1"/>
      <name val="Calibri"/>
      <family val="2"/>
      <scheme val="minor"/>
    </font>
    <font>
      <b/>
      <sz val="11"/>
      <color theme="1"/>
      <name val="Verdana"/>
      <family val="2"/>
    </font>
    <font>
      <sz val="11"/>
      <color theme="1"/>
      <name val="Verdana"/>
      <family val="2"/>
    </font>
    <font>
      <sz val="10"/>
      <color theme="1"/>
      <name val="Verdana"/>
      <family val="2"/>
    </font>
    <font>
      <b/>
      <sz val="11"/>
      <name val="Verdana"/>
      <family val="2"/>
    </font>
    <font>
      <sz val="11"/>
      <name val="Verdana"/>
      <family val="2"/>
    </font>
    <font>
      <sz val="10"/>
      <name val="Verdana"/>
      <family val="2"/>
    </font>
    <font>
      <sz val="10"/>
      <color theme="1"/>
      <name val="Arial"/>
      <family val="2"/>
    </font>
    <font>
      <sz val="11"/>
      <name val="Tahoma"/>
      <family val="2"/>
    </font>
    <font>
      <sz val="11"/>
      <color theme="1"/>
      <name val="Tahoma"/>
      <family val="2"/>
    </font>
    <font>
      <sz val="10"/>
      <color theme="1"/>
      <name val="Tahoma"/>
      <family val="2"/>
    </font>
    <font>
      <sz val="10"/>
      <name val="Tahoma"/>
      <family val="2"/>
    </font>
    <font>
      <sz val="11"/>
      <color rgb="FFFF0000"/>
      <name val="Verdana"/>
      <family val="2"/>
    </font>
    <font>
      <sz val="10"/>
      <color rgb="FFFF0000"/>
      <name val="Verdana"/>
      <family val="2"/>
    </font>
    <font>
      <b/>
      <sz val="12"/>
      <color theme="1"/>
      <name val="Tahoma"/>
      <family val="2"/>
    </font>
    <font>
      <b/>
      <sz val="11"/>
      <color theme="1"/>
      <name val="Tahoma"/>
      <family val="2"/>
    </font>
    <font>
      <b/>
      <sz val="12"/>
      <color theme="1"/>
      <name val="Calibri"/>
      <family val="2"/>
      <scheme val="minor"/>
    </font>
    <font>
      <sz val="12"/>
      <color theme="1"/>
      <name val="Calibri"/>
      <family val="2"/>
      <scheme val="minor"/>
    </font>
    <font>
      <b/>
      <sz val="10"/>
      <color theme="1"/>
      <name val="Verdana"/>
      <family val="2"/>
    </font>
    <font>
      <sz val="11"/>
      <color theme="1"/>
      <name val="Franklin Gothic Book"/>
      <family val="2"/>
    </font>
    <font>
      <b/>
      <sz val="11"/>
      <color theme="1"/>
      <name val="Franklin Gothic Book"/>
      <family val="2"/>
    </font>
    <font>
      <b/>
      <sz val="12"/>
      <color theme="0"/>
      <name val="Franklin Gothic Book"/>
      <family val="2"/>
    </font>
    <font>
      <sz val="8"/>
      <color theme="0"/>
      <name val="Franklin Gothic Book"/>
      <family val="2"/>
    </font>
    <font>
      <sz val="6"/>
      <color theme="0"/>
      <name val="Franklin Gothic Book"/>
      <family val="2"/>
    </font>
    <font>
      <b/>
      <sz val="11"/>
      <color theme="1" tint="0.14999847407452621"/>
      <name val="Franklin Gothic Book"/>
      <family val="2"/>
    </font>
    <font>
      <b/>
      <sz val="10"/>
      <color theme="1" tint="0.14999847407452621"/>
      <name val="Franklin Gothic Book"/>
      <family val="2"/>
    </font>
    <font>
      <sz val="8"/>
      <color theme="1"/>
      <name val="Franklin Gothic Book"/>
      <family val="2"/>
    </font>
    <font>
      <sz val="9"/>
      <color theme="1"/>
      <name val="Franklin Gothic Book"/>
      <family val="2"/>
    </font>
    <font>
      <sz val="9"/>
      <name val="Franklin Gothic Book"/>
      <family val="2"/>
    </font>
    <font>
      <b/>
      <sz val="9"/>
      <color theme="1" tint="0.14999847407452621"/>
      <name val="Franklin Gothic Book"/>
      <family val="2"/>
    </font>
    <font>
      <b/>
      <sz val="36"/>
      <color theme="1"/>
      <name val="Arial"/>
      <family val="2"/>
    </font>
    <font>
      <b/>
      <sz val="28"/>
      <color theme="1"/>
      <name val="Arial"/>
      <family val="2"/>
    </font>
    <font>
      <sz val="10"/>
      <name val="Arial Narrow"/>
      <family val="2"/>
    </font>
    <font>
      <b/>
      <sz val="11"/>
      <name val="Gotham ExtraLight"/>
    </font>
    <font>
      <b/>
      <sz val="20"/>
      <color theme="1"/>
      <name val="Gotham ExtraLight"/>
    </font>
    <font>
      <sz val="11"/>
      <name val="Gotham ExtraLight"/>
    </font>
    <font>
      <b/>
      <sz val="11"/>
      <color theme="1"/>
      <name val="Gotham ExtraLight"/>
    </font>
    <font>
      <sz val="11"/>
      <color theme="1"/>
      <name val="Gotham ExtraLight"/>
    </font>
    <font>
      <b/>
      <sz val="11"/>
      <name val="Calibri"/>
      <family val="2"/>
      <scheme val="minor"/>
    </font>
    <font>
      <sz val="11"/>
      <name val="Calibri"/>
      <family val="2"/>
      <scheme val="minor"/>
    </font>
    <font>
      <sz val="7"/>
      <color theme="1"/>
      <name val="Calibri"/>
      <family val="2"/>
      <scheme val="minor"/>
    </font>
    <font>
      <sz val="11"/>
      <color rgb="FFFF0000"/>
      <name val="Calibri"/>
      <family val="2"/>
      <scheme val="minor"/>
    </font>
    <font>
      <sz val="11"/>
      <color theme="0"/>
      <name val="Calibri"/>
      <family val="2"/>
      <scheme val="minor"/>
    </font>
    <font>
      <u/>
      <sz val="11"/>
      <color theme="10"/>
      <name val="Calibri"/>
      <family val="2"/>
      <scheme val="minor"/>
    </font>
    <font>
      <u/>
      <sz val="12"/>
      <color theme="10"/>
      <name val="Calibri"/>
      <family val="2"/>
      <scheme val="minor"/>
    </font>
    <font>
      <u/>
      <sz val="14"/>
      <color theme="10"/>
      <name val="Calibri"/>
      <family val="2"/>
      <scheme val="minor"/>
    </font>
    <font>
      <sz val="16"/>
      <name val="Gotham ExtraLight"/>
    </font>
    <font>
      <sz val="16"/>
      <name val="Calibri"/>
      <family val="2"/>
      <scheme val="minor"/>
    </font>
    <font>
      <b/>
      <sz val="12"/>
      <name val="Calibri"/>
      <family val="2"/>
      <scheme val="minor"/>
    </font>
    <font>
      <u/>
      <sz val="10"/>
      <color theme="10"/>
      <name val="Arial"/>
      <family val="2"/>
    </font>
    <font>
      <sz val="12"/>
      <name val="Arial"/>
      <family val="2"/>
    </font>
    <font>
      <b/>
      <sz val="12"/>
      <name val="Arial"/>
      <family val="2"/>
    </font>
    <font>
      <sz val="12"/>
      <color rgb="FFFF0000"/>
      <name val="Arial"/>
      <family val="2"/>
    </font>
    <font>
      <sz val="28"/>
      <color theme="1"/>
      <name val="Arial"/>
      <family val="2"/>
    </font>
    <font>
      <sz val="11"/>
      <color rgb="FF000000"/>
      <name val="Calibri"/>
      <family val="2"/>
    </font>
    <font>
      <b/>
      <sz val="11"/>
      <color theme="0"/>
      <name val="Calibri"/>
      <family val="2"/>
      <scheme val="minor"/>
    </font>
    <font>
      <b/>
      <sz val="40"/>
      <color theme="1" tint="0.249977111117893"/>
      <name val="Arial Narrow"/>
      <family val="2"/>
    </font>
    <font>
      <b/>
      <sz val="11"/>
      <color theme="1" tint="0.249977111117893"/>
      <name val="Arial Narrow"/>
      <family val="2"/>
    </font>
    <font>
      <sz val="10.8"/>
      <name val="Arial"/>
      <family val="2"/>
    </font>
    <font>
      <u/>
      <sz val="10.8"/>
      <name val="Arial"/>
      <family val="2"/>
    </font>
    <font>
      <b/>
      <sz val="18"/>
      <color theme="1"/>
      <name val="Arial"/>
      <family val="2"/>
    </font>
    <font>
      <b/>
      <sz val="7"/>
      <color theme="1"/>
      <name val="Times New Roman"/>
      <family val="1"/>
    </font>
    <font>
      <sz val="11"/>
      <color theme="1"/>
      <name val="Wingdings"/>
      <charset val="2"/>
    </font>
    <font>
      <sz val="7"/>
      <color theme="1"/>
      <name val="Times New Roman"/>
      <family val="1"/>
    </font>
    <font>
      <sz val="11"/>
      <color theme="1"/>
      <name val="Symbol"/>
      <family val="1"/>
      <charset val="2"/>
    </font>
    <font>
      <sz val="11"/>
      <color rgb="FF000000"/>
      <name val="Arial"/>
      <family val="2"/>
    </font>
    <font>
      <b/>
      <sz val="40"/>
      <color theme="1" tint="0.249977111117893"/>
      <name val="Arial"/>
      <family val="2"/>
    </font>
    <font>
      <sz val="14"/>
      <color theme="1"/>
      <name val="Calibri"/>
      <family val="2"/>
      <scheme val="minor"/>
    </font>
    <font>
      <b/>
      <sz val="12"/>
      <color theme="0"/>
      <name val="Arial"/>
      <family val="2"/>
    </font>
    <font>
      <b/>
      <sz val="24"/>
      <color rgb="FF002060"/>
      <name val="Arial"/>
      <family val="2"/>
    </font>
    <font>
      <sz val="16"/>
      <color theme="1"/>
      <name val="Arial"/>
      <family val="2"/>
    </font>
    <font>
      <sz val="8"/>
      <color theme="1"/>
      <name val="Times New Roman"/>
      <family val="1"/>
    </font>
  </fonts>
  <fills count="34">
    <fill>
      <patternFill patternType="none"/>
    </fill>
    <fill>
      <patternFill patternType="gray125"/>
    </fill>
    <fill>
      <patternFill patternType="solid">
        <fgColor rgb="FF00447C"/>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0BC12"/>
        <bgColor indexed="64"/>
      </patternFill>
    </fill>
    <fill>
      <patternFill patternType="solid">
        <fgColor rgb="FFCCCC00"/>
        <bgColor indexed="64"/>
      </patternFill>
    </fill>
    <fill>
      <patternFill patternType="solid">
        <fgColor theme="6" tint="0.59999389629810485"/>
        <bgColor indexed="64"/>
      </patternFill>
    </fill>
    <fill>
      <patternFill patternType="solid">
        <fgColor rgb="FF62BD19"/>
        <bgColor indexed="64"/>
      </patternFill>
    </fill>
    <fill>
      <patternFill patternType="solid">
        <fgColor rgb="FFC8DB00"/>
        <bgColor indexed="64"/>
      </patternFill>
    </fill>
    <fill>
      <patternFill patternType="solid">
        <fgColor rgb="FFC00000"/>
        <bgColor indexed="64"/>
      </patternFill>
    </fill>
    <fill>
      <patternFill patternType="solid">
        <fgColor theme="8" tint="0.79998168889431442"/>
        <bgColor indexed="64"/>
      </patternFill>
    </fill>
    <fill>
      <patternFill patternType="solid">
        <fgColor rgb="FF00FF00"/>
        <bgColor indexed="64"/>
      </patternFill>
    </fill>
    <fill>
      <patternFill patternType="solid">
        <fgColor theme="9" tint="0.39997558519241921"/>
        <bgColor indexed="64"/>
      </patternFill>
    </fill>
    <fill>
      <patternFill patternType="solid">
        <fgColor rgb="FF99CCFF"/>
        <bgColor indexed="64"/>
      </patternFill>
    </fill>
    <fill>
      <patternFill patternType="solid">
        <fgColor rgb="FFE5F2FF"/>
        <bgColor indexed="64"/>
      </patternFill>
    </fill>
    <fill>
      <patternFill patternType="solid">
        <fgColor rgb="FFFF9F9F"/>
        <bgColor indexed="64"/>
      </patternFill>
    </fill>
    <fill>
      <patternFill patternType="solid">
        <fgColor rgb="FFFFEBEB"/>
        <bgColor indexed="64"/>
      </patternFill>
    </fill>
    <fill>
      <patternFill patternType="solid">
        <fgColor rgb="FFDDF0C8"/>
        <bgColor indexed="64"/>
      </patternFill>
    </fill>
    <fill>
      <patternFill patternType="solid">
        <fgColor rgb="FFFFFFFF"/>
        <bgColor indexed="64"/>
      </patternFill>
    </fill>
    <fill>
      <patternFill patternType="solid">
        <fgColor theme="0" tint="-0.249977111117893"/>
        <bgColor auto="1"/>
      </patternFill>
    </fill>
    <fill>
      <patternFill patternType="solid">
        <fgColor theme="4"/>
      </patternFill>
    </fill>
    <fill>
      <patternFill patternType="solid">
        <fgColor theme="6" tint="0.79998168889431442"/>
        <bgColor indexed="64"/>
      </patternFill>
    </fill>
    <fill>
      <patternFill patternType="solid">
        <fgColor rgb="FFD9D9D9"/>
        <bgColor indexed="64"/>
      </patternFill>
    </fill>
    <fill>
      <patternFill patternType="solid">
        <fgColor theme="3"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uble">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s>
  <cellStyleXfs count="35">
    <xf numFmtId="0" fontId="0" fillId="0" borderId="0"/>
    <xf numFmtId="0" fontId="1" fillId="0" borderId="0"/>
    <xf numFmtId="0" fontId="1" fillId="0" borderId="0"/>
    <xf numFmtId="166" fontId="1" fillId="0" borderId="0" applyFont="0" applyFill="0" applyBorder="0" applyAlignment="0" applyProtection="0"/>
    <xf numFmtId="0" fontId="1" fillId="0" borderId="0"/>
    <xf numFmtId="9" fontId="1"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167" fontId="13" fillId="0" borderId="0" applyFont="0" applyFill="0" applyBorder="0" applyAlignment="0" applyProtection="0"/>
    <xf numFmtId="165" fontId="1" fillId="0" borderId="0" applyFont="0" applyFill="0" applyBorder="0" applyAlignment="0" applyProtection="0"/>
    <xf numFmtId="165" fontId="13" fillId="0" borderId="0" applyFont="0" applyFill="0" applyBorder="0" applyAlignment="0" applyProtection="0"/>
    <xf numFmtId="165" fontId="21" fillId="0" borderId="0" applyFont="0" applyFill="0" applyBorder="0" applyAlignment="0" applyProtection="0"/>
    <xf numFmtId="0" fontId="1" fillId="0" borderId="0"/>
    <xf numFmtId="0" fontId="1" fillId="0" borderId="0" applyNumberFormat="0" applyFont="0" applyFill="0" applyBorder="0" applyProtection="0">
      <alignment vertical="justify" wrapText="1"/>
    </xf>
    <xf numFmtId="0" fontId="1" fillId="0" borderId="0" applyNumberFormat="0" applyFont="0" applyFill="0" applyBorder="0" applyAlignment="0" applyProtection="0"/>
    <xf numFmtId="0" fontId="13" fillId="0" borderId="0"/>
    <xf numFmtId="0" fontId="1" fillId="0" borderId="0"/>
    <xf numFmtId="0" fontId="21" fillId="0" borderId="0"/>
    <xf numFmtId="9" fontId="1" fillId="0" borderId="0" applyFont="0" applyFill="0" applyBorder="0" applyAlignment="0" applyProtection="0"/>
    <xf numFmtId="9" fontId="13" fillId="0" borderId="0" applyFont="0" applyFill="0" applyBorder="0" applyAlignment="0" applyProtection="0"/>
    <xf numFmtId="168" fontId="46" fillId="0" borderId="0" applyFont="0" applyFill="0" applyBorder="0" applyAlignment="0" applyProtection="0"/>
    <xf numFmtId="9" fontId="1"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56" fillId="30" borderId="0" applyNumberFormat="0" applyBorder="0" applyAlignment="0" applyProtection="0"/>
    <xf numFmtId="0" fontId="57" fillId="0" borderId="0" applyNumberFormat="0" applyFill="0" applyBorder="0" applyAlignment="0" applyProtection="0"/>
    <xf numFmtId="0" fontId="63" fillId="0" borderId="0" applyNumberForma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2" fontId="1" fillId="0" borderId="0" applyFont="0" applyFill="0" applyBorder="0" applyAlignment="0" applyProtection="0"/>
    <xf numFmtId="164" fontId="13" fillId="0" borderId="0" applyFont="0" applyFill="0" applyBorder="0" applyAlignment="0" applyProtection="0"/>
    <xf numFmtId="0" fontId="13" fillId="0" borderId="0"/>
    <xf numFmtId="0" fontId="1" fillId="0" borderId="0"/>
    <xf numFmtId="0" fontId="68" fillId="0" borderId="0"/>
  </cellStyleXfs>
  <cellXfs count="479">
    <xf numFmtId="0" fontId="0" fillId="0" borderId="0" xfId="0"/>
    <xf numFmtId="0" fontId="2" fillId="0" borderId="0" xfId="0" applyFont="1" applyFill="1" applyAlignment="1">
      <alignment horizontal="left" vertical="center" wrapText="1"/>
    </xf>
    <xf numFmtId="14" fontId="3" fillId="0" borderId="0" xfId="0" applyNumberFormat="1" applyFont="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xf numFmtId="0" fontId="9" fillId="0" borderId="0" xfId="0" applyFont="1" applyAlignment="1">
      <alignment horizontal="left" vertical="center" wrapText="1"/>
    </xf>
    <xf numFmtId="0" fontId="9" fillId="0" borderId="0" xfId="0" applyFont="1" applyFill="1" applyAlignment="1">
      <alignment horizontal="left"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8" fillId="2" borderId="1" xfId="0"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9"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14" fontId="20" fillId="0"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14" fontId="17" fillId="0" borderId="1" xfId="0" applyNumberFormat="1" applyFont="1" applyFill="1" applyBorder="1" applyAlignment="1">
      <alignment horizontal="center" vertical="center"/>
    </xf>
    <xf numFmtId="0" fontId="19" fillId="0" borderId="1" xfId="0" applyFont="1" applyBorder="1" applyAlignment="1">
      <alignment vertical="center" wrapText="1"/>
    </xf>
    <xf numFmtId="0" fontId="22"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14" fontId="24" fillId="0" borderId="1" xfId="0" applyNumberFormat="1" applyFont="1" applyFill="1" applyBorder="1" applyAlignment="1" applyProtection="1">
      <alignment horizontal="center" vertical="center"/>
    </xf>
    <xf numFmtId="14" fontId="25" fillId="0" borderId="1" xfId="0" applyNumberFormat="1" applyFont="1" applyFill="1" applyBorder="1" applyAlignment="1" applyProtection="1">
      <alignment horizontal="center" vertical="center"/>
    </xf>
    <xf numFmtId="0" fontId="19" fillId="8" borderId="1" xfId="0" applyFont="1" applyFill="1" applyBorder="1" applyAlignment="1" applyProtection="1">
      <alignment vertical="center" wrapText="1"/>
    </xf>
    <xf numFmtId="14" fontId="20" fillId="0" borderId="1" xfId="0" applyNumberFormat="1" applyFont="1" applyFill="1" applyBorder="1" applyAlignment="1">
      <alignment horizontal="center" vertical="center"/>
    </xf>
    <xf numFmtId="0" fontId="5" fillId="0" borderId="1" xfId="4" applyFont="1" applyBorder="1" applyAlignment="1">
      <alignment vertical="center" wrapText="1"/>
    </xf>
    <xf numFmtId="0" fontId="26" fillId="0" borderId="1" xfId="0" applyFont="1" applyFill="1" applyBorder="1" applyAlignment="1" applyProtection="1">
      <alignment vertical="center" wrapText="1"/>
    </xf>
    <xf numFmtId="0" fontId="26"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center" vertical="center" wrapText="1"/>
    </xf>
    <xf numFmtId="14" fontId="27" fillId="0" borderId="1" xfId="0" applyNumberFormat="1" applyFont="1" applyFill="1" applyBorder="1" applyAlignment="1">
      <alignment horizontal="center" vertical="center" wrapText="1"/>
    </xf>
    <xf numFmtId="14" fontId="27" fillId="0" borderId="1" xfId="0" applyNumberFormat="1" applyFont="1" applyFill="1" applyBorder="1" applyAlignment="1">
      <alignment horizontal="center" vertical="center"/>
    </xf>
    <xf numFmtId="14" fontId="20" fillId="0" borderId="1" xfId="0" applyNumberFormat="1" applyFont="1" applyBorder="1" applyAlignment="1">
      <alignment horizontal="center" vertical="center"/>
    </xf>
    <xf numFmtId="0" fontId="16" fillId="0" borderId="1" xfId="0" applyFont="1" applyBorder="1" applyAlignment="1">
      <alignment vertical="center" wrapText="1"/>
    </xf>
    <xf numFmtId="0" fontId="16" fillId="8" borderId="1" xfId="0" applyFont="1" applyFill="1" applyBorder="1" applyAlignment="1">
      <alignment horizontal="left" vertical="center"/>
    </xf>
    <xf numFmtId="0" fontId="17" fillId="0" borderId="0" xfId="0" applyFont="1" applyFill="1" applyBorder="1" applyAlignment="1">
      <alignment vertical="center"/>
    </xf>
    <xf numFmtId="0" fontId="28" fillId="0" borderId="0" xfId="0" applyFont="1" applyAlignment="1">
      <alignment vertical="center"/>
    </xf>
    <xf numFmtId="0" fontId="29" fillId="0" borderId="0" xfId="0" applyFont="1" applyAlignment="1">
      <alignment horizontal="left" vertical="center"/>
    </xf>
    <xf numFmtId="0" fontId="23" fillId="0" borderId="0" xfId="0" applyFont="1" applyFill="1" applyAlignment="1">
      <alignment horizontal="left" vertical="center"/>
    </xf>
    <xf numFmtId="0" fontId="30"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15" fontId="30" fillId="0" borderId="1" xfId="0" applyNumberFormat="1" applyFont="1" applyFill="1" applyBorder="1" applyAlignment="1">
      <alignment horizontal="center" vertical="center" wrapText="1"/>
    </xf>
    <xf numFmtId="0" fontId="17" fillId="0" borderId="0" xfId="0" applyFont="1" applyFill="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vertical="center"/>
    </xf>
    <xf numFmtId="0" fontId="16" fillId="0" borderId="0" xfId="0" applyFont="1" applyFill="1" applyBorder="1" applyAlignment="1">
      <alignment horizontal="right" vertical="center"/>
    </xf>
    <xf numFmtId="1" fontId="15" fillId="0" borderId="0" xfId="0" applyNumberFormat="1"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12" borderId="1" xfId="0" applyFont="1" applyFill="1" applyBorder="1" applyAlignment="1">
      <alignment horizontal="left" vertical="center"/>
    </xf>
    <xf numFmtId="0" fontId="19" fillId="13" borderId="1" xfId="0" applyFont="1" applyFill="1" applyBorder="1" applyAlignment="1" applyProtection="1">
      <alignment vertical="center" wrapText="1"/>
    </xf>
    <xf numFmtId="0" fontId="5" fillId="11" borderId="1" xfId="4" applyFont="1" applyFill="1" applyBorder="1" applyAlignment="1">
      <alignment horizontal="left" vertical="center" wrapText="1"/>
    </xf>
    <xf numFmtId="0" fontId="5" fillId="11" borderId="1" xfId="4" applyFont="1" applyFill="1" applyBorder="1" applyAlignment="1">
      <alignment vertical="center" wrapText="1"/>
    </xf>
    <xf numFmtId="0" fontId="19" fillId="11" borderId="1" xfId="0" applyFont="1" applyFill="1" applyBorder="1" applyAlignment="1" applyProtection="1">
      <alignment vertical="center" wrapText="1"/>
    </xf>
    <xf numFmtId="0" fontId="31" fillId="0" borderId="2" xfId="0" applyFont="1" applyFill="1" applyBorder="1" applyAlignment="1">
      <alignment horizontal="center" vertical="center" wrapText="1"/>
    </xf>
    <xf numFmtId="15" fontId="30" fillId="0" borderId="2" xfId="0" applyNumberFormat="1" applyFont="1" applyFill="1" applyBorder="1" applyAlignment="1">
      <alignment horizontal="center" vertical="center" wrapText="1"/>
    </xf>
    <xf numFmtId="0" fontId="33" fillId="14" borderId="0" xfId="0" applyFont="1" applyFill="1"/>
    <xf numFmtId="0" fontId="33" fillId="0" borderId="0" xfId="0" applyFont="1"/>
    <xf numFmtId="0" fontId="34" fillId="14" borderId="0" xfId="0" applyFont="1" applyFill="1"/>
    <xf numFmtId="0" fontId="39" fillId="0" borderId="22" xfId="0" applyFont="1" applyFill="1" applyBorder="1" applyAlignment="1">
      <alignment wrapText="1"/>
    </xf>
    <xf numFmtId="0" fontId="40" fillId="0" borderId="23" xfId="0" applyFont="1" applyFill="1" applyBorder="1" applyAlignment="1">
      <alignment horizontal="center" wrapText="1"/>
    </xf>
    <xf numFmtId="0" fontId="41" fillId="0" borderId="23" xfId="0" applyFont="1" applyFill="1" applyBorder="1" applyAlignment="1">
      <alignment wrapText="1"/>
    </xf>
    <xf numFmtId="0" fontId="33" fillId="0" borderId="23" xfId="0" applyFont="1" applyBorder="1"/>
    <xf numFmtId="0" fontId="33" fillId="15" borderId="23" xfId="0" applyFont="1" applyFill="1" applyBorder="1"/>
    <xf numFmtId="0" fontId="33" fillId="0" borderId="24" xfId="0" applyFont="1" applyBorder="1"/>
    <xf numFmtId="0" fontId="39" fillId="0" borderId="26" xfId="0" applyFont="1" applyFill="1" applyBorder="1" applyAlignment="1">
      <alignment vertical="center" wrapText="1"/>
    </xf>
    <xf numFmtId="0" fontId="41" fillId="0" borderId="27" xfId="0" applyFont="1" applyFill="1" applyBorder="1" applyAlignment="1">
      <alignment vertical="center" wrapText="1"/>
    </xf>
    <xf numFmtId="0" fontId="33" fillId="0" borderId="27" xfId="0" applyFont="1" applyBorder="1"/>
    <xf numFmtId="0" fontId="33" fillId="15" borderId="27" xfId="0" applyFont="1" applyFill="1" applyBorder="1"/>
    <xf numFmtId="0" fontId="33" fillId="0" borderId="28" xfId="0" applyFont="1" applyBorder="1"/>
    <xf numFmtId="0" fontId="39" fillId="0" borderId="26" xfId="0" applyFont="1" applyFill="1" applyBorder="1" applyAlignment="1">
      <alignment wrapText="1"/>
    </xf>
    <xf numFmtId="0" fontId="33" fillId="15" borderId="28" xfId="0" applyFont="1" applyFill="1" applyBorder="1"/>
    <xf numFmtId="0" fontId="40" fillId="0" borderId="26" xfId="0" applyFont="1" applyFill="1" applyBorder="1"/>
    <xf numFmtId="0" fontId="33" fillId="0" borderId="27" xfId="0" applyFont="1" applyFill="1" applyBorder="1"/>
    <xf numFmtId="0" fontId="41" fillId="0" borderId="29" xfId="0" applyFont="1" applyFill="1" applyBorder="1"/>
    <xf numFmtId="0" fontId="33" fillId="0" borderId="30" xfId="0" applyFont="1" applyFill="1" applyBorder="1"/>
    <xf numFmtId="0" fontId="33" fillId="15" borderId="30" xfId="0" applyFont="1" applyFill="1" applyBorder="1"/>
    <xf numFmtId="0" fontId="33" fillId="15" borderId="31" xfId="0" applyFont="1" applyFill="1" applyBorder="1"/>
    <xf numFmtId="0" fontId="39" fillId="0" borderId="22" xfId="0" applyFont="1" applyFill="1" applyBorder="1"/>
    <xf numFmtId="0" fontId="40" fillId="0" borderId="23" xfId="0" applyFont="1" applyFill="1" applyBorder="1" applyAlignment="1">
      <alignment horizontal="center"/>
    </xf>
    <xf numFmtId="0" fontId="39" fillId="0" borderId="26" xfId="0" applyFont="1" applyFill="1" applyBorder="1" applyAlignment="1">
      <alignment horizontal="left" wrapText="1"/>
    </xf>
    <xf numFmtId="0" fontId="40" fillId="0" borderId="27" xfId="0" applyFont="1" applyFill="1" applyBorder="1" applyAlignment="1">
      <alignment horizontal="center" wrapText="1"/>
    </xf>
    <xf numFmtId="0" fontId="42" fillId="0" borderId="27" xfId="0" applyFont="1" applyFill="1" applyBorder="1" applyAlignment="1">
      <alignment horizontal="left" wrapText="1"/>
    </xf>
    <xf numFmtId="0" fontId="41" fillId="0" borderId="27" xfId="0" applyFont="1" applyFill="1" applyBorder="1" applyAlignment="1">
      <alignment wrapText="1"/>
    </xf>
    <xf numFmtId="0" fontId="39" fillId="0" borderId="26" xfId="0" applyFont="1" applyFill="1" applyBorder="1"/>
    <xf numFmtId="0" fontId="40" fillId="0" borderId="27" xfId="0" applyFont="1" applyFill="1" applyBorder="1" applyAlignment="1">
      <alignment horizontal="center"/>
    </xf>
    <xf numFmtId="0" fontId="39" fillId="0" borderId="32" xfId="0" applyFont="1" applyFill="1" applyBorder="1"/>
    <xf numFmtId="0" fontId="40" fillId="0" borderId="33" xfId="0" applyFont="1" applyFill="1" applyBorder="1" applyAlignment="1">
      <alignment horizontal="center"/>
    </xf>
    <xf numFmtId="0" fontId="41" fillId="0" borderId="33" xfId="0" applyFont="1" applyFill="1" applyBorder="1" applyAlignment="1">
      <alignment wrapText="1"/>
    </xf>
    <xf numFmtId="0" fontId="33" fillId="0" borderId="33" xfId="0" applyFont="1" applyBorder="1"/>
    <xf numFmtId="0" fontId="33" fillId="15" borderId="33" xfId="0" applyFont="1" applyFill="1" applyBorder="1"/>
    <xf numFmtId="0" fontId="33" fillId="0" borderId="34" xfId="0" applyFont="1" applyBorder="1"/>
    <xf numFmtId="0" fontId="39" fillId="0" borderId="29" xfId="0" applyFont="1" applyFill="1" applyBorder="1" applyAlignment="1">
      <alignment wrapText="1"/>
    </xf>
    <xf numFmtId="0" fontId="40" fillId="0" borderId="30" xfId="0" applyFont="1" applyFill="1" applyBorder="1" applyAlignment="1">
      <alignment horizontal="center" wrapText="1"/>
    </xf>
    <xf numFmtId="0" fontId="41" fillId="0" borderId="30" xfId="0" applyFont="1" applyFill="1" applyBorder="1" applyAlignment="1">
      <alignment horizontal="left" wrapText="1"/>
    </xf>
    <xf numFmtId="0" fontId="33" fillId="0" borderId="30" xfId="0" applyFont="1" applyBorder="1"/>
    <xf numFmtId="0" fontId="33" fillId="0" borderId="31" xfId="0" applyFont="1" applyBorder="1"/>
    <xf numFmtId="0" fontId="33" fillId="0" borderId="0" xfId="0" applyFont="1" applyFill="1"/>
    <xf numFmtId="0" fontId="41" fillId="0" borderId="23" xfId="0" applyFont="1" applyFill="1" applyBorder="1"/>
    <xf numFmtId="0" fontId="39" fillId="0" borderId="29" xfId="0" applyFont="1" applyFill="1" applyBorder="1"/>
    <xf numFmtId="0" fontId="40" fillId="0" borderId="30" xfId="0" applyFont="1" applyFill="1" applyBorder="1" applyAlignment="1">
      <alignment horizontal="center"/>
    </xf>
    <xf numFmtId="0" fontId="41" fillId="0" borderId="30" xfId="0" applyFont="1" applyFill="1" applyBorder="1" applyAlignment="1">
      <alignment wrapText="1"/>
    </xf>
    <xf numFmtId="0" fontId="45" fillId="0" borderId="0" xfId="0" applyFont="1" applyAlignment="1">
      <alignmen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xf>
    <xf numFmtId="0" fontId="49" fillId="0" borderId="0" xfId="4" applyFont="1" applyAlignment="1">
      <alignment vertical="center"/>
    </xf>
    <xf numFmtId="0" fontId="49" fillId="0" borderId="0" xfId="4" applyFont="1" applyFill="1" applyAlignment="1">
      <alignment vertical="center"/>
    </xf>
    <xf numFmtId="0" fontId="50" fillId="20" borderId="1" xfId="4" applyFont="1" applyFill="1" applyBorder="1" applyAlignment="1">
      <alignment horizontal="center" vertical="center"/>
    </xf>
    <xf numFmtId="0" fontId="50" fillId="21" borderId="1" xfId="4" applyFont="1" applyFill="1" applyBorder="1" applyAlignment="1">
      <alignment horizontal="center" vertical="center"/>
    </xf>
    <xf numFmtId="0" fontId="50" fillId="6" borderId="1" xfId="4" applyFont="1" applyFill="1" applyBorder="1" applyAlignment="1">
      <alignment horizontal="center" vertical="center"/>
    </xf>
    <xf numFmtId="0" fontId="50" fillId="7" borderId="1" xfId="4" applyFont="1" applyFill="1" applyBorder="1" applyAlignment="1">
      <alignment horizontal="center" vertical="center"/>
    </xf>
    <xf numFmtId="0" fontId="49" fillId="0" borderId="1" xfId="4" applyFont="1" applyBorder="1" applyAlignment="1">
      <alignment vertical="center" wrapText="1"/>
    </xf>
    <xf numFmtId="0" fontId="49" fillId="0" borderId="1" xfId="4" applyFont="1" applyFill="1" applyBorder="1" applyAlignment="1">
      <alignment vertical="center" wrapText="1"/>
    </xf>
    <xf numFmtId="0" fontId="49" fillId="19" borderId="1" xfId="4" applyFont="1" applyFill="1" applyBorder="1" applyAlignment="1">
      <alignment horizontal="center" vertical="center"/>
    </xf>
    <xf numFmtId="0" fontId="49" fillId="10" borderId="1" xfId="4" applyFont="1" applyFill="1" applyBorder="1" applyAlignment="1">
      <alignment horizontal="center" vertical="center"/>
    </xf>
    <xf numFmtId="9" fontId="49" fillId="0" borderId="1" xfId="21" applyFont="1" applyFill="1" applyBorder="1" applyAlignment="1">
      <alignment horizontal="center" vertical="center"/>
    </xf>
    <xf numFmtId="0" fontId="49" fillId="0" borderId="1" xfId="4" applyFont="1" applyFill="1" applyBorder="1" applyAlignment="1">
      <alignment horizontal="left" vertical="center" wrapText="1"/>
    </xf>
    <xf numFmtId="0" fontId="49" fillId="10" borderId="1" xfId="4" applyFont="1" applyFill="1" applyBorder="1" applyAlignment="1">
      <alignment vertical="center"/>
    </xf>
    <xf numFmtId="0" fontId="49" fillId="0" borderId="1" xfId="4" applyFont="1" applyBorder="1" applyAlignment="1">
      <alignment vertical="center"/>
    </xf>
    <xf numFmtId="0" fontId="49" fillId="10" borderId="0" xfId="4" applyFont="1" applyFill="1" applyAlignment="1">
      <alignment vertical="center"/>
    </xf>
    <xf numFmtId="0" fontId="49" fillId="0" borderId="4" xfId="4" applyFont="1" applyFill="1" applyBorder="1" applyAlignment="1">
      <alignment horizontal="center" vertical="center" wrapText="1"/>
    </xf>
    <xf numFmtId="0" fontId="49" fillId="0" borderId="9" xfId="4" applyFont="1" applyBorder="1" applyAlignment="1">
      <alignment vertical="center" wrapText="1"/>
    </xf>
    <xf numFmtId="0" fontId="49" fillId="0" borderId="9" xfId="4" applyFont="1" applyFill="1" applyBorder="1" applyAlignment="1">
      <alignment vertical="center" wrapText="1"/>
    </xf>
    <xf numFmtId="0" fontId="49" fillId="0" borderId="0" xfId="4" applyFont="1" applyAlignment="1">
      <alignment vertical="center" wrapText="1"/>
    </xf>
    <xf numFmtId="0" fontId="51" fillId="0" borderId="1" xfId="4" applyFont="1" applyFill="1" applyBorder="1" applyAlignment="1">
      <alignment vertical="center" wrapText="1"/>
    </xf>
    <xf numFmtId="0" fontId="49" fillId="28" borderId="9" xfId="4" applyFont="1" applyFill="1" applyBorder="1" applyAlignment="1">
      <alignment vertical="center" wrapText="1"/>
    </xf>
    <xf numFmtId="0" fontId="49" fillId="28" borderId="1" xfId="4" applyFont="1" applyFill="1" applyBorder="1" applyAlignment="1">
      <alignment vertical="center" wrapText="1"/>
    </xf>
    <xf numFmtId="0" fontId="47" fillId="9" borderId="1" xfId="4" applyFont="1" applyFill="1" applyBorder="1" applyAlignment="1">
      <alignment horizontal="center" vertical="center" wrapText="1"/>
    </xf>
    <xf numFmtId="14" fontId="53" fillId="0" borderId="1" xfId="4" applyNumberFormat="1" applyFont="1" applyBorder="1" applyAlignment="1">
      <alignment horizontal="center" vertical="center"/>
    </xf>
    <xf numFmtId="0" fontId="49" fillId="0" borderId="0" xfId="4" applyFont="1" applyAlignment="1">
      <alignment horizontal="center" vertical="center"/>
    </xf>
    <xf numFmtId="0" fontId="0" fillId="20" borderId="1" xfId="0" applyFill="1" applyBorder="1" applyAlignment="1">
      <alignment horizontal="center" vertical="center"/>
    </xf>
    <xf numFmtId="0" fontId="14" fillId="20" borderId="1" xfId="0" applyFont="1" applyFill="1" applyBorder="1" applyAlignment="1">
      <alignment horizontal="left"/>
    </xf>
    <xf numFmtId="0" fontId="14" fillId="20" borderId="1" xfId="0" applyFont="1" applyFill="1" applyBorder="1" applyAlignment="1">
      <alignment horizontal="left" vertical="center"/>
    </xf>
    <xf numFmtId="0" fontId="0" fillId="0" borderId="4" xfId="0" applyBorder="1" applyAlignment="1">
      <alignment horizontal="center" vertical="center"/>
    </xf>
    <xf numFmtId="0" fontId="14" fillId="20" borderId="1" xfId="0" applyFont="1" applyFill="1" applyBorder="1"/>
    <xf numFmtId="0" fontId="0" fillId="0" borderId="37" xfId="0" applyFont="1" applyBorder="1" applyAlignment="1">
      <alignment horizontal="left" vertical="center"/>
    </xf>
    <xf numFmtId="0" fontId="0" fillId="0" borderId="10" xfId="0" applyFont="1" applyBorder="1" applyAlignment="1">
      <alignment horizontal="left" vertical="center" wrapText="1"/>
    </xf>
    <xf numFmtId="0" fontId="54" fillId="0" borderId="1"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xf>
    <xf numFmtId="0" fontId="0" fillId="16" borderId="1" xfId="0" applyFont="1" applyFill="1" applyBorder="1" applyAlignment="1">
      <alignment horizontal="left" vertical="center" wrapText="1"/>
    </xf>
    <xf numFmtId="0" fontId="0" fillId="0" borderId="4" xfId="0" applyFont="1" applyFill="1" applyBorder="1" applyAlignment="1">
      <alignment horizontal="left" vertical="center"/>
    </xf>
    <xf numFmtId="0" fontId="55" fillId="0" borderId="1" xfId="0" applyFont="1" applyBorder="1" applyAlignment="1">
      <alignment vertical="center" wrapText="1"/>
    </xf>
    <xf numFmtId="0" fontId="55" fillId="16" borderId="1" xfId="0" applyFont="1" applyFill="1" applyBorder="1" applyAlignment="1">
      <alignment vertical="center" wrapText="1"/>
    </xf>
    <xf numFmtId="0" fontId="10" fillId="0" borderId="0" xfId="0" applyFont="1" applyFill="1" applyAlignment="1">
      <alignment vertical="center" wrapText="1"/>
    </xf>
    <xf numFmtId="0" fontId="10" fillId="0" borderId="3" xfId="0" applyFont="1" applyFill="1" applyBorder="1" applyAlignment="1">
      <alignment vertical="center" wrapText="1"/>
    </xf>
    <xf numFmtId="0" fontId="54" fillId="7"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31"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64" fillId="0" borderId="0" xfId="4" applyFont="1" applyAlignment="1">
      <alignment vertical="center"/>
    </xf>
    <xf numFmtId="0" fontId="64" fillId="0" borderId="0" xfId="4" applyFont="1" applyAlignment="1">
      <alignment horizontal="center" vertical="center"/>
    </xf>
    <xf numFmtId="0" fontId="64" fillId="0" borderId="1" xfId="4" applyFont="1" applyBorder="1" applyAlignment="1">
      <alignment horizontal="center" vertical="center"/>
    </xf>
    <xf numFmtId="0" fontId="64" fillId="0" borderId="1" xfId="4" applyFont="1" applyBorder="1" applyAlignment="1">
      <alignment vertical="center" wrapText="1"/>
    </xf>
    <xf numFmtId="0" fontId="64" fillId="0" borderId="1" xfId="4" applyFont="1" applyBorder="1" applyAlignment="1">
      <alignment vertical="center"/>
    </xf>
    <xf numFmtId="0" fontId="1" fillId="0" borderId="0" xfId="4"/>
    <xf numFmtId="0" fontId="64" fillId="0" borderId="1" xfId="4" applyFont="1" applyBorder="1" applyAlignment="1">
      <alignment horizontal="left" vertical="center" wrapText="1"/>
    </xf>
    <xf numFmtId="0" fontId="64" fillId="0" borderId="1" xfId="4" applyFont="1" applyFill="1" applyBorder="1" applyAlignment="1">
      <alignment horizontal="center" vertical="center"/>
    </xf>
    <xf numFmtId="0" fontId="64" fillId="0" borderId="1" xfId="4" applyFont="1" applyFill="1" applyBorder="1" applyAlignment="1">
      <alignment vertical="center" wrapText="1"/>
    </xf>
    <xf numFmtId="0" fontId="66" fillId="0" borderId="0" xfId="4" applyFont="1" applyFill="1" applyAlignment="1">
      <alignment vertical="center" wrapText="1"/>
    </xf>
    <xf numFmtId="0" fontId="64" fillId="0" borderId="0" xfId="4" applyFont="1" applyFill="1" applyAlignment="1">
      <alignment vertical="center"/>
    </xf>
    <xf numFmtId="0" fontId="11" fillId="0" borderId="0" xfId="0" applyFont="1" applyAlignment="1">
      <alignment vertical="center"/>
    </xf>
    <xf numFmtId="0" fontId="12" fillId="0" borderId="0" xfId="0" applyFont="1"/>
    <xf numFmtId="0" fontId="58" fillId="0" borderId="0" xfId="25" applyFont="1" applyAlignment="1">
      <alignment vertical="center"/>
    </xf>
    <xf numFmtId="0" fontId="3" fillId="0" borderId="0" xfId="0" applyFont="1" applyAlignment="1" applyProtection="1">
      <alignment vertical="center" wrapText="1"/>
      <protection hidden="1"/>
    </xf>
    <xf numFmtId="0" fontId="9" fillId="0" borderId="0" xfId="0" applyFont="1" applyAlignment="1" applyProtection="1">
      <alignment horizontal="left" vertical="center" wrapText="1"/>
      <protection hidden="1"/>
    </xf>
    <xf numFmtId="0" fontId="10"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left" vertical="center" wrapText="1"/>
      <protection hidden="1"/>
    </xf>
    <xf numFmtId="14" fontId="3" fillId="0" borderId="0" xfId="0" applyNumberFormat="1" applyFont="1" applyAlignment="1" applyProtection="1">
      <alignment horizontal="center" vertical="center" wrapText="1"/>
      <protection hidden="1"/>
    </xf>
    <xf numFmtId="14" fontId="9" fillId="0" borderId="0" xfId="0" applyNumberFormat="1" applyFont="1" applyAlignment="1" applyProtection="1">
      <alignment horizontal="center" vertical="center" wrapText="1"/>
      <protection hidden="1"/>
    </xf>
    <xf numFmtId="0" fontId="5" fillId="0" borderId="1" xfId="0" applyFont="1" applyBorder="1" applyAlignment="1">
      <alignment vertical="center" wrapText="1"/>
    </xf>
    <xf numFmtId="0" fontId="5" fillId="3" borderId="1" xfId="0" applyFont="1" applyFill="1" applyBorder="1" applyAlignment="1">
      <alignment vertical="center" wrapText="1"/>
    </xf>
    <xf numFmtId="169" fontId="5" fillId="3" borderId="1" xfId="0" applyNumberFormat="1" applyFont="1" applyFill="1" applyBorder="1" applyAlignment="1">
      <alignment vertical="center" wrapText="1"/>
    </xf>
    <xf numFmtId="170" fontId="5" fillId="3" borderId="1" xfId="23" applyNumberFormat="1" applyFont="1" applyFill="1" applyBorder="1" applyAlignment="1">
      <alignment wrapText="1"/>
    </xf>
    <xf numFmtId="0" fontId="2" fillId="0" borderId="0" xfId="0" applyFont="1" applyAlignment="1">
      <alignment wrapText="1"/>
    </xf>
    <xf numFmtId="169" fontId="5" fillId="0" borderId="1" xfId="0" applyNumberFormat="1" applyFont="1" applyBorder="1" applyAlignment="1">
      <alignment vertical="center" wrapText="1"/>
    </xf>
    <xf numFmtId="0" fontId="5" fillId="0" borderId="1" xfId="0" applyFont="1" applyFill="1" applyBorder="1"/>
    <xf numFmtId="0" fontId="5" fillId="0" borderId="1" xfId="0" applyFont="1" applyFill="1" applyBorder="1" applyAlignment="1">
      <alignment wrapText="1"/>
    </xf>
    <xf numFmtId="14" fontId="5" fillId="0" borderId="1" xfId="0" applyNumberFormat="1" applyFont="1" applyFill="1" applyBorder="1" applyAlignment="1">
      <alignment wrapText="1"/>
    </xf>
    <xf numFmtId="170" fontId="5" fillId="0" borderId="1" xfId="23" applyNumberFormat="1" applyFont="1" applyFill="1" applyBorder="1" applyAlignment="1">
      <alignment wrapText="1"/>
    </xf>
    <xf numFmtId="0" fontId="5" fillId="0" borderId="1" xfId="0" applyFont="1" applyBorder="1" applyAlignment="1">
      <alignment wrapText="1"/>
    </xf>
    <xf numFmtId="170" fontId="5" fillId="0" borderId="1" xfId="23" applyNumberFormat="1" applyFont="1" applyBorder="1" applyAlignment="1">
      <alignment wrapText="1"/>
    </xf>
    <xf numFmtId="0" fontId="2" fillId="0" borderId="0" xfId="0" applyFont="1" applyBorder="1" applyAlignment="1">
      <alignment wrapText="1"/>
    </xf>
    <xf numFmtId="170" fontId="5" fillId="0" borderId="1" xfId="23" applyNumberFormat="1" applyFont="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14" fontId="5" fillId="0" borderId="1" xfId="0" applyNumberFormat="1" applyFont="1" applyFill="1" applyBorder="1" applyAlignment="1">
      <alignment vertical="center" wrapText="1"/>
    </xf>
    <xf numFmtId="0" fontId="5" fillId="0" borderId="1" xfId="0" applyFont="1" applyBorder="1" applyAlignment="1">
      <alignment horizontal="justify" vertical="center"/>
    </xf>
    <xf numFmtId="170" fontId="5" fillId="0" borderId="1" xfId="23" applyNumberFormat="1" applyFont="1" applyBorder="1" applyAlignment="1"/>
    <xf numFmtId="0" fontId="5" fillId="0" borderId="1" xfId="0" applyFont="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9" fontId="5" fillId="0" borderId="1" xfId="0" applyNumberFormat="1" applyFont="1" applyBorder="1" applyAlignment="1">
      <alignment wrapText="1"/>
    </xf>
    <xf numFmtId="0" fontId="5" fillId="3" borderId="1" xfId="0" applyFont="1" applyFill="1" applyBorder="1" applyAlignment="1">
      <alignment horizontal="left" vertical="center" wrapText="1"/>
    </xf>
    <xf numFmtId="14" fontId="5" fillId="3" borderId="1" xfId="0" applyNumberFormat="1" applyFont="1" applyFill="1" applyBorder="1" applyAlignment="1"/>
    <xf numFmtId="170" fontId="5" fillId="3" borderId="1" xfId="23" applyNumberFormat="1" applyFont="1" applyFill="1" applyBorder="1" applyAlignment="1"/>
    <xf numFmtId="169" fontId="5" fillId="3" borderId="1" xfId="0" applyNumberFormat="1" applyFont="1" applyFill="1" applyBorder="1" applyAlignment="1">
      <alignment wrapText="1"/>
    </xf>
    <xf numFmtId="171" fontId="5" fillId="0" borderId="1" xfId="0" applyNumberFormat="1" applyFont="1" applyFill="1" applyBorder="1" applyAlignment="1">
      <alignment wrapText="1"/>
    </xf>
    <xf numFmtId="170" fontId="5" fillId="0" borderId="1" xfId="23" applyNumberFormat="1" applyFont="1" applyFill="1" applyBorder="1" applyAlignment="1"/>
    <xf numFmtId="169" fontId="5" fillId="0" borderId="1" xfId="0" applyNumberFormat="1" applyFont="1" applyFill="1" applyBorder="1" applyAlignment="1">
      <alignment wrapText="1"/>
    </xf>
    <xf numFmtId="165" fontId="5" fillId="0" borderId="1" xfId="0" applyNumberFormat="1" applyFont="1" applyFill="1" applyBorder="1" applyAlignment="1">
      <alignment vertical="center"/>
    </xf>
    <xf numFmtId="169" fontId="5" fillId="0" borderId="1" xfId="24" applyNumberFormat="1" applyFont="1" applyFill="1" applyBorder="1" applyAlignment="1">
      <alignment wrapText="1"/>
    </xf>
    <xf numFmtId="169" fontId="5" fillId="0" borderId="1" xfId="0" applyNumberFormat="1" applyFont="1" applyFill="1" applyBorder="1" applyAlignment="1"/>
    <xf numFmtId="165" fontId="5" fillId="0" borderId="1" xfId="0" applyNumberFormat="1" applyFont="1" applyFill="1" applyBorder="1" applyAlignment="1">
      <alignment vertical="center" wrapText="1"/>
    </xf>
    <xf numFmtId="14" fontId="5" fillId="0" borderId="1" xfId="0" applyNumberFormat="1" applyFont="1" applyFill="1" applyBorder="1" applyAlignment="1"/>
    <xf numFmtId="165" fontId="5" fillId="0" borderId="1" xfId="22" applyFont="1" applyFill="1" applyBorder="1" applyAlignment="1">
      <alignment vertical="center" wrapText="1"/>
    </xf>
    <xf numFmtId="14" fontId="5" fillId="0" borderId="1" xfId="0" applyNumberFormat="1" applyFont="1" applyBorder="1" applyAlignment="1">
      <alignment wrapText="1"/>
    </xf>
    <xf numFmtId="0" fontId="5" fillId="3" borderId="1" xfId="0" applyFont="1" applyFill="1" applyBorder="1" applyAlignment="1">
      <alignment vertical="center"/>
    </xf>
    <xf numFmtId="14" fontId="5" fillId="0" borderId="1" xfId="0" applyNumberFormat="1" applyFont="1" applyFill="1" applyBorder="1" applyAlignment="1">
      <alignment horizontal="right" vertical="center" wrapText="1"/>
    </xf>
    <xf numFmtId="169" fontId="2" fillId="0" borderId="0" xfId="0" applyNumberFormat="1" applyFont="1" applyAlignment="1">
      <alignment wrapText="1"/>
    </xf>
    <xf numFmtId="49" fontId="2" fillId="0" borderId="0" xfId="0" applyNumberFormat="1" applyFont="1" applyAlignment="1">
      <alignment horizontal="right" wrapText="1"/>
    </xf>
    <xf numFmtId="0" fontId="2" fillId="0" borderId="0" xfId="0" applyFont="1" applyAlignment="1">
      <alignment horizontal="right" wrapText="1"/>
    </xf>
    <xf numFmtId="0" fontId="18" fillId="0" borderId="1" xfId="0" applyFont="1" applyFill="1" applyBorder="1" applyAlignment="1" applyProtection="1">
      <alignment horizontal="left" vertical="center" wrapText="1"/>
    </xf>
    <xf numFmtId="0" fontId="19" fillId="0" borderId="1" xfId="0" applyFont="1" applyFill="1" applyBorder="1" applyAlignment="1" applyProtection="1">
      <alignment vertical="center" wrapText="1"/>
    </xf>
    <xf numFmtId="0" fontId="19" fillId="3" borderId="1" xfId="0" applyFont="1" applyFill="1" applyBorder="1" applyAlignment="1" applyProtection="1">
      <alignment vertical="center" wrapText="1"/>
    </xf>
    <xf numFmtId="0" fontId="10" fillId="0" borderId="0" xfId="0" applyFont="1" applyAlignment="1">
      <alignment horizontal="center" vertical="center" wrapText="1"/>
    </xf>
    <xf numFmtId="0" fontId="40" fillId="0" borderId="27" xfId="0" applyFont="1" applyFill="1" applyBorder="1" applyAlignment="1">
      <alignment horizontal="center" vertical="center" wrapText="1"/>
    </xf>
    <xf numFmtId="0" fontId="3" fillId="0" borderId="0" xfId="0" applyFont="1" applyAlignment="1">
      <alignment horizontal="center" vertical="center" wrapText="1"/>
    </xf>
    <xf numFmtId="0" fontId="49" fillId="0" borderId="10" xfId="4" applyFont="1" applyFill="1" applyBorder="1" applyAlignment="1">
      <alignment horizontal="center" vertical="center"/>
    </xf>
    <xf numFmtId="0" fontId="49" fillId="0" borderId="9" xfId="4" applyFont="1" applyFill="1" applyBorder="1" applyAlignment="1">
      <alignment horizontal="center" vertical="center"/>
    </xf>
    <xf numFmtId="0" fontId="49" fillId="0" borderId="1" xfId="4" applyFont="1" applyFill="1" applyBorder="1" applyAlignment="1">
      <alignment horizontal="center" vertical="center" wrapText="1"/>
    </xf>
    <xf numFmtId="0" fontId="50" fillId="17" borderId="1" xfId="4" applyFont="1" applyFill="1" applyBorder="1" applyAlignment="1" applyProtection="1">
      <alignment horizontal="center" vertical="center" wrapText="1"/>
    </xf>
    <xf numFmtId="0" fontId="50" fillId="18" borderId="1" xfId="4" applyFont="1" applyFill="1" applyBorder="1" applyAlignment="1">
      <alignment horizontal="center" vertical="center"/>
    </xf>
    <xf numFmtId="0" fontId="50" fillId="10" borderId="1" xfId="4" applyFont="1" applyFill="1" applyBorder="1" applyAlignment="1">
      <alignment horizontal="center" vertical="center"/>
    </xf>
    <xf numFmtId="0" fontId="50" fillId="18" borderId="9" xfId="4" applyFont="1" applyFill="1" applyBorder="1" applyAlignment="1">
      <alignment horizontal="center" vertical="center"/>
    </xf>
    <xf numFmtId="0" fontId="49" fillId="0" borderId="1" xfId="4" applyFont="1" applyBorder="1" applyAlignment="1">
      <alignment horizontal="left" vertical="center" wrapText="1"/>
    </xf>
    <xf numFmtId="0" fontId="49" fillId="0" borderId="2" xfId="4" applyFont="1" applyFill="1" applyBorder="1" applyAlignment="1">
      <alignment horizontal="center" vertical="center" wrapText="1"/>
    </xf>
    <xf numFmtId="0" fontId="49" fillId="0" borderId="5" xfId="4" applyFont="1" applyFill="1" applyBorder="1" applyAlignment="1">
      <alignment horizontal="center" vertical="center" wrapText="1"/>
    </xf>
    <xf numFmtId="0" fontId="47" fillId="9" borderId="6" xfId="4" applyFont="1" applyFill="1" applyBorder="1" applyAlignment="1">
      <alignment horizontal="center" vertical="center" wrapText="1"/>
    </xf>
    <xf numFmtId="0" fontId="47" fillId="9" borderId="7" xfId="4" applyFont="1" applyFill="1" applyBorder="1" applyAlignment="1">
      <alignment horizontal="center" vertical="center" wrapText="1"/>
    </xf>
    <xf numFmtId="0" fontId="47" fillId="9" borderId="8" xfId="4" applyFont="1" applyFill="1" applyBorder="1" applyAlignment="1">
      <alignment horizontal="center" vertical="center" wrapText="1"/>
    </xf>
    <xf numFmtId="0" fontId="49" fillId="0" borderId="1" xfId="4" applyFont="1" applyFill="1" applyBorder="1" applyAlignment="1">
      <alignment horizontal="center" vertical="center"/>
    </xf>
    <xf numFmtId="0" fontId="52" fillId="0" borderId="1" xfId="4" applyFont="1" applyBorder="1" applyAlignment="1">
      <alignment horizontal="center" vertical="center"/>
    </xf>
    <xf numFmtId="0" fontId="65" fillId="0" borderId="1" xfId="4" applyFont="1" applyBorder="1" applyAlignment="1">
      <alignment horizontal="center" vertical="center"/>
    </xf>
    <xf numFmtId="0" fontId="64" fillId="31" borderId="1" xfId="4" applyFont="1" applyFill="1" applyBorder="1" applyAlignment="1">
      <alignment horizontal="center" vertical="center" wrapText="1"/>
    </xf>
    <xf numFmtId="0" fontId="70" fillId="0" borderId="0" xfId="0" applyFont="1" applyAlignment="1">
      <alignment horizontal="center" vertical="center" wrapText="1"/>
    </xf>
    <xf numFmtId="0" fontId="71" fillId="0" borderId="0" xfId="0" applyFont="1" applyAlignment="1">
      <alignment horizontal="center" vertical="center" wrapText="1"/>
    </xf>
    <xf numFmtId="14" fontId="8"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15" fontId="2" fillId="0" borderId="1" xfId="0" applyNumberFormat="1" applyFont="1" applyBorder="1" applyAlignment="1">
      <alignment horizontal="center" vertical="center" wrapText="1"/>
    </xf>
    <xf numFmtId="0" fontId="72" fillId="0" borderId="1" xfId="0" quotePrefix="1"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4" fontId="9" fillId="0" borderId="0" xfId="0" applyNumberFormat="1" applyFont="1" applyFill="1" applyAlignment="1">
      <alignment horizontal="center" vertical="center" wrapText="1"/>
    </xf>
    <xf numFmtId="0" fontId="6" fillId="0" borderId="0" xfId="0" applyFont="1" applyAlignment="1">
      <alignment horizontal="justify" vertical="center" wrapText="1"/>
    </xf>
    <xf numFmtId="0" fontId="0" fillId="0" borderId="0" xfId="0" applyAlignment="1">
      <alignment wrapText="1"/>
    </xf>
    <xf numFmtId="0" fontId="6" fillId="0" borderId="0" xfId="0" applyFont="1" applyAlignment="1">
      <alignment horizontal="left" vertical="center" wrapText="1" indent="1"/>
    </xf>
    <xf numFmtId="0" fontId="0" fillId="0" borderId="0" xfId="0" applyAlignment="1">
      <alignment horizontal="left" wrapText="1" indent="1"/>
    </xf>
    <xf numFmtId="0" fontId="2" fillId="0" borderId="0" xfId="0" applyFont="1" applyAlignment="1">
      <alignment horizontal="left" vertical="center" wrapText="1" indent="1"/>
    </xf>
    <xf numFmtId="0" fontId="0" fillId="0" borderId="0" xfId="0" applyAlignment="1">
      <alignment horizontal="left" wrapText="1" indent="3"/>
    </xf>
    <xf numFmtId="0" fontId="6" fillId="0" borderId="0" xfId="0" applyFont="1" applyAlignment="1">
      <alignment horizontal="left" vertical="center" wrapText="1" indent="3"/>
    </xf>
    <xf numFmtId="0" fontId="78" fillId="0" borderId="0" xfId="0" applyFont="1" applyAlignment="1">
      <alignment horizontal="left" vertical="center" wrapText="1" indent="3"/>
    </xf>
    <xf numFmtId="0" fontId="79" fillId="0" borderId="0" xfId="0" applyFont="1" applyAlignment="1">
      <alignment horizontal="justify" vertical="center" wrapText="1"/>
    </xf>
    <xf numFmtId="0" fontId="6" fillId="32"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wrapText="1"/>
    </xf>
    <xf numFmtId="15" fontId="2" fillId="0" borderId="1" xfId="0" applyNumberFormat="1" applyFont="1" applyFill="1" applyBorder="1" applyAlignment="1">
      <alignment horizontal="center" vertical="center"/>
    </xf>
    <xf numFmtId="0" fontId="5" fillId="0" borderId="1" xfId="0" quotePrefix="1"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Border="1" applyAlignment="1">
      <alignment horizontal="center" vertical="center" wrapText="1"/>
    </xf>
    <xf numFmtId="15" fontId="9" fillId="0" borderId="0" xfId="0" applyNumberFormat="1" applyFont="1" applyFill="1" applyAlignment="1">
      <alignment horizontal="center" vertical="center" wrapText="1"/>
    </xf>
    <xf numFmtId="0" fontId="2" fillId="0" borderId="0" xfId="0" applyFont="1" applyFill="1" applyAlignment="1">
      <alignment wrapText="1"/>
    </xf>
    <xf numFmtId="0" fontId="4" fillId="2" borderId="1" xfId="24" applyFont="1" applyFill="1" applyBorder="1" applyAlignment="1">
      <alignment horizontal="center" vertical="center" wrapText="1"/>
    </xf>
    <xf numFmtId="169" fontId="4" fillId="2" borderId="1" xfId="24" applyNumberFormat="1" applyFont="1" applyFill="1" applyBorder="1" applyAlignment="1">
      <alignment horizontal="center" vertical="center" wrapText="1"/>
    </xf>
    <xf numFmtId="49" fontId="4" fillId="2" borderId="1" xfId="24" applyNumberFormat="1" applyFont="1" applyFill="1" applyBorder="1" applyAlignment="1">
      <alignment horizontal="center" vertical="center" wrapText="1"/>
    </xf>
    <xf numFmtId="0" fontId="37" fillId="2" borderId="20" xfId="0" applyFont="1" applyFill="1" applyBorder="1" applyAlignment="1">
      <alignment horizontal="center" vertical="center"/>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4" fillId="0" borderId="52" xfId="0" applyFont="1" applyBorder="1" applyAlignment="1">
      <alignment horizontal="center" vertical="center" wrapText="1"/>
    </xf>
    <xf numFmtId="0" fontId="84" fillId="0" borderId="53" xfId="0" applyFont="1" applyFill="1" applyBorder="1" applyAlignment="1">
      <alignment horizontal="center" vertical="center" wrapText="1"/>
    </xf>
    <xf numFmtId="0" fontId="84" fillId="0" borderId="53" xfId="0" applyFont="1" applyBorder="1" applyAlignment="1">
      <alignment horizontal="center" vertical="center" wrapText="1"/>
    </xf>
    <xf numFmtId="0" fontId="84" fillId="0" borderId="54" xfId="0" applyFont="1" applyBorder="1" applyAlignment="1">
      <alignment horizontal="center" vertical="center" wrapText="1"/>
    </xf>
    <xf numFmtId="0" fontId="85" fillId="0" borderId="0" xfId="0" applyFont="1" applyAlignment="1">
      <alignment vertical="center"/>
    </xf>
    <xf numFmtId="0" fontId="54" fillId="0" borderId="2" xfId="0" applyFont="1" applyBorder="1" applyAlignment="1">
      <alignment horizontal="left" vertical="center" wrapText="1"/>
    </xf>
    <xf numFmtId="0" fontId="54" fillId="0" borderId="5" xfId="0" applyFont="1" applyBorder="1" applyAlignment="1">
      <alignment horizontal="left" vertical="center" wrapText="1"/>
    </xf>
    <xf numFmtId="0" fontId="54" fillId="0" borderId="4" xfId="0" applyFont="1" applyBorder="1" applyAlignment="1">
      <alignment horizontal="left" vertical="center" wrapText="1"/>
    </xf>
    <xf numFmtId="0" fontId="54" fillId="0" borderId="1" xfId="0" applyFont="1" applyBorder="1" applyAlignment="1">
      <alignment horizontal="left" vertical="center" wrapText="1"/>
    </xf>
    <xf numFmtId="0" fontId="31" fillId="0" borderId="1" xfId="0" applyFont="1" applyFill="1" applyBorder="1" applyAlignment="1">
      <alignment horizontal="left" vertical="center" wrapText="1"/>
    </xf>
    <xf numFmtId="0" fontId="10" fillId="0" borderId="0" xfId="0" applyFont="1" applyAlignment="1">
      <alignment horizontal="center" vertical="center" wrapText="1"/>
    </xf>
    <xf numFmtId="0" fontId="19" fillId="0" borderId="1" xfId="0" applyFont="1" applyFill="1" applyBorder="1" applyAlignment="1" applyProtection="1">
      <alignment vertical="center" wrapText="1"/>
    </xf>
    <xf numFmtId="0" fontId="18" fillId="0" borderId="1" xfId="0" applyFont="1" applyFill="1" applyBorder="1" applyAlignment="1" applyProtection="1">
      <alignment horizontal="left" vertical="center" wrapText="1"/>
    </xf>
    <xf numFmtId="0" fontId="15" fillId="0" borderId="1" xfId="0" applyFont="1" applyBorder="1" applyAlignment="1">
      <alignment horizontal="center" vertical="center"/>
    </xf>
    <xf numFmtId="0" fontId="30" fillId="0" borderId="1" xfId="0" applyFont="1" applyBorder="1" applyAlignment="1">
      <alignment horizontal="left" vertical="center" wrapText="1"/>
    </xf>
    <xf numFmtId="0" fontId="19"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3" borderId="1" xfId="0" applyFont="1" applyFill="1" applyBorder="1" applyAlignment="1" applyProtection="1">
      <alignment vertical="center" wrapText="1"/>
    </xf>
    <xf numFmtId="0" fontId="7" fillId="0" borderId="0" xfId="0" applyFont="1" applyAlignment="1" applyProtection="1">
      <alignment horizontal="justify" vertical="center" wrapText="1"/>
      <protection hidden="1"/>
    </xf>
    <xf numFmtId="0" fontId="59" fillId="0" borderId="0" xfId="25"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44" fillId="0" borderId="0" xfId="0" applyFont="1" applyAlignment="1" applyProtection="1">
      <alignment horizontal="center" vertical="center" wrapText="1"/>
      <protection hidden="1"/>
    </xf>
    <xf numFmtId="0" fontId="7" fillId="0" borderId="0" xfId="0" applyFont="1" applyAlignment="1">
      <alignment horizontal="center" vertical="center" wrapText="1"/>
    </xf>
    <xf numFmtId="0" fontId="81" fillId="0" borderId="0" xfId="0" applyFont="1" applyBorder="1" applyAlignment="1">
      <alignment horizontal="left" vertical="center" wrapText="1"/>
    </xf>
    <xf numFmtId="0" fontId="38" fillId="0" borderId="12"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18" xfId="0" applyFont="1" applyBorder="1" applyAlignment="1">
      <alignment horizontal="center" vertical="center" wrapText="1"/>
    </xf>
    <xf numFmtId="0" fontId="3" fillId="0" borderId="0" xfId="0" applyFont="1" applyAlignment="1">
      <alignment horizontal="center" vertical="center" wrapText="1"/>
    </xf>
    <xf numFmtId="0" fontId="36" fillId="2" borderId="13" xfId="0" applyFont="1" applyFill="1" applyBorder="1" applyAlignment="1">
      <alignment horizontal="center" vertical="center"/>
    </xf>
    <xf numFmtId="0" fontId="36" fillId="2" borderId="19"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21" xfId="0" applyFont="1" applyFill="1" applyBorder="1" applyAlignment="1">
      <alignment horizontal="center" vertical="center"/>
    </xf>
    <xf numFmtId="0" fontId="40" fillId="0" borderId="27" xfId="0" applyFont="1" applyFill="1" applyBorder="1" applyAlignment="1">
      <alignment horizontal="center" vertical="center" wrapText="1"/>
    </xf>
    <xf numFmtId="0" fontId="40" fillId="0" borderId="30" xfId="0" applyFont="1" applyFill="1" applyBorder="1" applyAlignment="1">
      <alignment horizontal="center" vertical="center" wrapText="1"/>
    </xf>
    <xf numFmtId="0" fontId="41" fillId="0" borderId="27" xfId="0" applyFont="1" applyFill="1" applyBorder="1" applyAlignment="1">
      <alignment horizontal="left" vertical="center" wrapText="1"/>
    </xf>
    <xf numFmtId="0" fontId="41" fillId="0" borderId="30" xfId="0" applyFont="1" applyFill="1" applyBorder="1" applyAlignment="1">
      <alignment horizontal="left" vertical="center" wrapText="1"/>
    </xf>
    <xf numFmtId="0" fontId="35" fillId="2" borderId="12" xfId="0" applyFont="1" applyFill="1" applyBorder="1" applyAlignment="1">
      <alignment horizontal="center" vertical="center"/>
    </xf>
    <xf numFmtId="0" fontId="35" fillId="2" borderId="18"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62" fillId="0" borderId="1" xfId="4" applyFont="1" applyFill="1" applyBorder="1" applyAlignment="1">
      <alignment vertical="center" wrapText="1"/>
    </xf>
    <xf numFmtId="0" fontId="61" fillId="0" borderId="1" xfId="4" applyFont="1" applyBorder="1" applyAlignment="1">
      <alignment vertical="center" wrapText="1"/>
    </xf>
    <xf numFmtId="0" fontId="61" fillId="0" borderId="1" xfId="4" applyFont="1" applyBorder="1" applyAlignment="1">
      <alignment horizontal="center" vertical="center" wrapText="1"/>
    </xf>
    <xf numFmtId="0" fontId="53" fillId="0" borderId="1" xfId="4" applyFont="1" applyBorder="1" applyAlignment="1">
      <alignment vertical="center"/>
    </xf>
    <xf numFmtId="0" fontId="47" fillId="17" borderId="10" xfId="4" applyFont="1" applyFill="1" applyBorder="1" applyAlignment="1">
      <alignment horizontal="center" vertical="center" wrapText="1"/>
    </xf>
    <xf numFmtId="0" fontId="47" fillId="17" borderId="35" xfId="4" applyFont="1" applyFill="1" applyBorder="1" applyAlignment="1">
      <alignment horizontal="center" vertical="center" wrapText="1"/>
    </xf>
    <xf numFmtId="0" fontId="47" fillId="17" borderId="9" xfId="4" applyFont="1" applyFill="1" applyBorder="1" applyAlignment="1">
      <alignment horizontal="center" vertical="center" wrapText="1"/>
    </xf>
    <xf numFmtId="0" fontId="52" fillId="0" borderId="1" xfId="4" applyFont="1" applyBorder="1" applyAlignment="1">
      <alignment vertical="center"/>
    </xf>
    <xf numFmtId="0" fontId="52" fillId="0" borderId="1" xfId="4" applyFont="1" applyBorder="1" applyAlignment="1">
      <alignment horizontal="center" vertical="center"/>
    </xf>
    <xf numFmtId="0" fontId="49" fillId="0" borderId="1" xfId="4" applyFont="1" applyFill="1" applyBorder="1" applyAlignment="1">
      <alignment horizontal="center" vertical="center"/>
    </xf>
    <xf numFmtId="0" fontId="47" fillId="0" borderId="1" xfId="4" applyFont="1" applyFill="1" applyBorder="1" applyAlignment="1">
      <alignment horizontal="center" vertical="center"/>
    </xf>
    <xf numFmtId="9" fontId="47" fillId="0" borderId="1" xfId="21" applyFont="1" applyFill="1" applyBorder="1" applyAlignment="1">
      <alignment horizontal="center" vertical="center"/>
    </xf>
    <xf numFmtId="9" fontId="47" fillId="9" borderId="1" xfId="21" applyFont="1" applyFill="1" applyBorder="1" applyAlignment="1">
      <alignment horizontal="center" vertical="center"/>
    </xf>
    <xf numFmtId="9" fontId="47" fillId="9" borderId="10" xfId="21" applyFont="1" applyFill="1" applyBorder="1" applyAlignment="1">
      <alignment horizontal="center" vertical="center"/>
    </xf>
    <xf numFmtId="9" fontId="47" fillId="9" borderId="35" xfId="21" applyFont="1" applyFill="1" applyBorder="1" applyAlignment="1">
      <alignment horizontal="center" vertical="center"/>
    </xf>
    <xf numFmtId="9" fontId="47" fillId="9" borderId="9" xfId="21" applyFont="1" applyFill="1" applyBorder="1" applyAlignment="1">
      <alignment horizontal="center" vertical="center"/>
    </xf>
    <xf numFmtId="0" fontId="50" fillId="4" borderId="2" xfId="4" applyFont="1" applyFill="1" applyBorder="1" applyAlignment="1">
      <alignment horizontal="center" vertical="center"/>
    </xf>
    <xf numFmtId="0" fontId="50" fillId="4" borderId="5" xfId="4" applyFont="1" applyFill="1" applyBorder="1" applyAlignment="1">
      <alignment horizontal="center" vertical="center"/>
    </xf>
    <xf numFmtId="0" fontId="50" fillId="27" borderId="2" xfId="4" applyFont="1" applyFill="1" applyBorder="1" applyAlignment="1">
      <alignment horizontal="center" vertical="center" wrapText="1"/>
    </xf>
    <xf numFmtId="0" fontId="50" fillId="27" borderId="5" xfId="4" applyFont="1" applyFill="1" applyBorder="1" applyAlignment="1">
      <alignment horizontal="center" vertical="center" wrapText="1"/>
    </xf>
    <xf numFmtId="0" fontId="49" fillId="0" borderId="2" xfId="4" applyFont="1" applyFill="1" applyBorder="1" applyAlignment="1">
      <alignment horizontal="center" vertical="center" wrapText="1"/>
    </xf>
    <xf numFmtId="0" fontId="49" fillId="0" borderId="5" xfId="4" applyFont="1" applyFill="1" applyBorder="1" applyAlignment="1">
      <alignment horizontal="center" vertical="center" wrapText="1"/>
    </xf>
    <xf numFmtId="0" fontId="50" fillId="29" borderId="10" xfId="4" applyFont="1" applyFill="1" applyBorder="1" applyAlignment="1">
      <alignment horizontal="center" vertical="center"/>
    </xf>
    <xf numFmtId="0" fontId="50" fillId="29" borderId="35" xfId="4" applyFont="1" applyFill="1" applyBorder="1" applyAlignment="1">
      <alignment horizontal="center" vertical="center"/>
    </xf>
    <xf numFmtId="0" fontId="50" fillId="29" borderId="9" xfId="4" applyFont="1" applyFill="1" applyBorder="1" applyAlignment="1">
      <alignment horizontal="center" vertical="center"/>
    </xf>
    <xf numFmtId="0" fontId="47" fillId="9" borderId="36" xfId="4" applyFont="1" applyFill="1" applyBorder="1" applyAlignment="1">
      <alignment horizontal="center" vertical="center" wrapText="1"/>
    </xf>
    <xf numFmtId="0" fontId="47" fillId="9" borderId="38" xfId="4" applyFont="1" applyFill="1" applyBorder="1" applyAlignment="1">
      <alignment horizontal="center" vertical="center" wrapText="1"/>
    </xf>
    <xf numFmtId="0" fontId="47" fillId="9" borderId="6" xfId="4" applyFont="1" applyFill="1" applyBorder="1" applyAlignment="1">
      <alignment horizontal="center" vertical="center" wrapText="1"/>
    </xf>
    <xf numFmtId="0" fontId="47" fillId="9" borderId="11" xfId="4" applyFont="1" applyFill="1" applyBorder="1" applyAlignment="1">
      <alignment horizontal="center" vertical="center" wrapText="1"/>
    </xf>
    <xf numFmtId="0" fontId="47" fillId="9" borderId="0" xfId="4" applyFont="1" applyFill="1" applyBorder="1" applyAlignment="1">
      <alignment horizontal="center" vertical="center" wrapText="1"/>
    </xf>
    <xf numFmtId="0" fontId="47" fillId="9" borderId="7" xfId="4" applyFont="1" applyFill="1" applyBorder="1" applyAlignment="1">
      <alignment horizontal="center" vertical="center" wrapText="1"/>
    </xf>
    <xf numFmtId="0" fontId="47" fillId="9" borderId="37" xfId="4" applyFont="1" applyFill="1" applyBorder="1" applyAlignment="1">
      <alignment horizontal="center" vertical="center" wrapText="1"/>
    </xf>
    <xf numFmtId="0" fontId="47" fillId="9" borderId="3" xfId="4" applyFont="1" applyFill="1" applyBorder="1" applyAlignment="1">
      <alignment horizontal="center" vertical="center" wrapText="1"/>
    </xf>
    <xf numFmtId="0" fontId="47" fillId="9" borderId="8" xfId="4" applyFont="1" applyFill="1" applyBorder="1" applyAlignment="1">
      <alignment horizontal="center" vertical="center" wrapText="1"/>
    </xf>
    <xf numFmtId="0" fontId="47" fillId="0" borderId="36" xfId="4" applyFont="1" applyFill="1" applyBorder="1" applyAlignment="1">
      <alignment horizontal="center" vertical="center"/>
    </xf>
    <xf numFmtId="0" fontId="47" fillId="0" borderId="6" xfId="4" applyFont="1" applyFill="1" applyBorder="1" applyAlignment="1">
      <alignment horizontal="center" vertical="center"/>
    </xf>
    <xf numFmtId="0" fontId="47" fillId="0" borderId="11" xfId="4" applyFont="1" applyFill="1" applyBorder="1" applyAlignment="1">
      <alignment horizontal="center" vertical="center"/>
    </xf>
    <xf numFmtId="0" fontId="47" fillId="0" borderId="7" xfId="4" applyFont="1" applyFill="1" applyBorder="1" applyAlignment="1">
      <alignment horizontal="center" vertical="center"/>
    </xf>
    <xf numFmtId="0" fontId="47" fillId="0" borderId="37" xfId="4" applyFont="1" applyFill="1" applyBorder="1" applyAlignment="1">
      <alignment horizontal="center" vertical="center"/>
    </xf>
    <xf numFmtId="0" fontId="47" fillId="0" borderId="8" xfId="4" applyFont="1" applyFill="1" applyBorder="1" applyAlignment="1">
      <alignment horizontal="center" vertical="center"/>
    </xf>
    <xf numFmtId="0" fontId="49" fillId="9" borderId="1" xfId="4" applyFont="1" applyFill="1" applyBorder="1" applyAlignment="1">
      <alignment horizontal="center" vertical="center"/>
    </xf>
    <xf numFmtId="0" fontId="50" fillId="24" borderId="2" xfId="4" applyFont="1" applyFill="1" applyBorder="1" applyAlignment="1">
      <alignment horizontal="center" vertical="center" wrapText="1"/>
    </xf>
    <xf numFmtId="0" fontId="50" fillId="24" borderId="5" xfId="4" applyFont="1" applyFill="1" applyBorder="1" applyAlignment="1">
      <alignment horizontal="center" vertical="center" wrapText="1"/>
    </xf>
    <xf numFmtId="0" fontId="50" fillId="24" borderId="4" xfId="4" applyFont="1" applyFill="1" applyBorder="1" applyAlignment="1">
      <alignment horizontal="center" vertical="center" wrapText="1"/>
    </xf>
    <xf numFmtId="0" fontId="49" fillId="0" borderId="36" xfId="4" applyFont="1" applyFill="1" applyBorder="1" applyAlignment="1">
      <alignment horizontal="center" vertical="center" wrapText="1"/>
    </xf>
    <xf numFmtId="0" fontId="49" fillId="0" borderId="6" xfId="4" applyFont="1" applyFill="1" applyBorder="1" applyAlignment="1">
      <alignment horizontal="center" vertical="center" wrapText="1"/>
    </xf>
    <xf numFmtId="0" fontId="49" fillId="0" borderId="11" xfId="4" applyFont="1" applyFill="1" applyBorder="1" applyAlignment="1">
      <alignment horizontal="center" vertical="center" wrapText="1"/>
    </xf>
    <xf numFmtId="0" fontId="49" fillId="0" borderId="7" xfId="4" applyFont="1" applyFill="1" applyBorder="1" applyAlignment="1">
      <alignment horizontal="center" vertical="center" wrapText="1"/>
    </xf>
    <xf numFmtId="0" fontId="49" fillId="0" borderId="37" xfId="4" applyFont="1" applyFill="1" applyBorder="1" applyAlignment="1">
      <alignment horizontal="center" vertical="center" wrapText="1"/>
    </xf>
    <xf numFmtId="0" fontId="49" fillId="0" borderId="8" xfId="4" applyFont="1" applyFill="1" applyBorder="1" applyAlignment="1">
      <alignment horizontal="center" vertical="center" wrapText="1"/>
    </xf>
    <xf numFmtId="0" fontId="50" fillId="25" borderId="2" xfId="4" applyFont="1" applyFill="1" applyBorder="1" applyAlignment="1">
      <alignment horizontal="center" vertical="center"/>
    </xf>
    <xf numFmtId="0" fontId="50" fillId="25" borderId="5" xfId="4" applyFont="1" applyFill="1" applyBorder="1" applyAlignment="1">
      <alignment horizontal="center" vertical="center"/>
    </xf>
    <xf numFmtId="0" fontId="50" fillId="25" borderId="4" xfId="4" applyFont="1" applyFill="1" applyBorder="1" applyAlignment="1">
      <alignment horizontal="center" vertical="center"/>
    </xf>
    <xf numFmtId="0" fontId="50" fillId="26" borderId="2" xfId="4" applyFont="1" applyFill="1" applyBorder="1" applyAlignment="1">
      <alignment horizontal="center" vertical="center" wrapText="1"/>
    </xf>
    <xf numFmtId="0" fontId="50" fillId="26" borderId="5" xfId="4" applyFont="1" applyFill="1" applyBorder="1" applyAlignment="1">
      <alignment horizontal="center" vertical="center" wrapText="1"/>
    </xf>
    <xf numFmtId="0" fontId="50" fillId="26" borderId="4" xfId="4" applyFont="1" applyFill="1" applyBorder="1" applyAlignment="1">
      <alignment horizontal="center" vertical="center" wrapText="1"/>
    </xf>
    <xf numFmtId="0" fontId="51" fillId="0" borderId="1" xfId="4" applyFont="1" applyFill="1" applyBorder="1" applyAlignment="1">
      <alignment horizontal="center" vertical="center" wrapText="1"/>
    </xf>
    <xf numFmtId="0" fontId="49" fillId="0" borderId="1" xfId="4" applyFont="1" applyBorder="1" applyAlignment="1">
      <alignment horizontal="center" vertical="center" wrapText="1"/>
    </xf>
    <xf numFmtId="0" fontId="49" fillId="0" borderId="36" xfId="4" applyFont="1" applyBorder="1" applyAlignment="1">
      <alignment horizontal="center" vertical="center" wrapText="1"/>
    </xf>
    <xf numFmtId="0" fontId="49" fillId="0" borderId="6" xfId="4" applyFont="1" applyBorder="1" applyAlignment="1">
      <alignment horizontal="center" vertical="center" wrapText="1"/>
    </xf>
    <xf numFmtId="0" fontId="49" fillId="0" borderId="37" xfId="4" applyFont="1" applyBorder="1" applyAlignment="1">
      <alignment horizontal="center" vertical="center" wrapText="1"/>
    </xf>
    <xf numFmtId="0" fontId="49" fillId="0" borderId="8" xfId="4" applyFont="1" applyBorder="1" applyAlignment="1">
      <alignment horizontal="center" vertical="center" wrapText="1"/>
    </xf>
    <xf numFmtId="0" fontId="50" fillId="23" borderId="2" xfId="4" applyFont="1" applyFill="1" applyBorder="1" applyAlignment="1">
      <alignment horizontal="center" vertical="center"/>
    </xf>
    <xf numFmtId="0" fontId="50" fillId="23" borderId="5" xfId="4" applyFont="1" applyFill="1" applyBorder="1" applyAlignment="1">
      <alignment horizontal="center" vertical="center"/>
    </xf>
    <xf numFmtId="0" fontId="50" fillId="23" borderId="4" xfId="4" applyFont="1" applyFill="1" applyBorder="1" applyAlignment="1">
      <alignment horizontal="center" vertical="center"/>
    </xf>
    <xf numFmtId="0" fontId="50" fillId="24" borderId="1" xfId="4" applyFont="1" applyFill="1" applyBorder="1" applyAlignment="1">
      <alignment horizontal="center" vertical="center" wrapText="1"/>
    </xf>
    <xf numFmtId="0" fontId="49" fillId="0" borderId="1" xfId="4" applyFont="1" applyFill="1" applyBorder="1" applyAlignment="1">
      <alignment horizontal="center" vertical="center" wrapText="1"/>
    </xf>
    <xf numFmtId="0" fontId="50" fillId="22" borderId="2" xfId="4" applyFont="1" applyFill="1" applyBorder="1" applyAlignment="1">
      <alignment horizontal="center" vertical="center"/>
    </xf>
    <xf numFmtId="0" fontId="50" fillId="22" borderId="5" xfId="4" applyFont="1" applyFill="1" applyBorder="1" applyAlignment="1">
      <alignment horizontal="center" vertical="center"/>
    </xf>
    <xf numFmtId="0" fontId="50" fillId="5" borderId="1" xfId="4" applyFont="1" applyFill="1" applyBorder="1" applyAlignment="1">
      <alignment horizontal="center" vertical="center" wrapText="1"/>
    </xf>
    <xf numFmtId="0" fontId="49" fillId="0" borderId="1" xfId="4" applyFont="1" applyBorder="1" applyAlignment="1">
      <alignment horizontal="left" vertical="center" wrapText="1"/>
    </xf>
    <xf numFmtId="0" fontId="49" fillId="0" borderId="2" xfId="4" applyFont="1" applyBorder="1" applyAlignment="1">
      <alignment horizontal="left" vertical="center" wrapText="1"/>
    </xf>
    <xf numFmtId="0" fontId="49" fillId="0" borderId="5" xfId="4" applyFont="1" applyBorder="1" applyAlignment="1">
      <alignment horizontal="left" vertical="center" wrapText="1"/>
    </xf>
    <xf numFmtId="0" fontId="49" fillId="0" borderId="4" xfId="4" applyFont="1" applyBorder="1" applyAlignment="1">
      <alignment horizontal="left" vertical="center" wrapText="1"/>
    </xf>
    <xf numFmtId="0" fontId="50" fillId="5" borderId="2" xfId="4" applyFont="1" applyFill="1" applyBorder="1" applyAlignment="1">
      <alignment horizontal="center" vertical="center" wrapText="1"/>
    </xf>
    <xf numFmtId="0" fontId="50" fillId="5" borderId="5" xfId="4" applyFont="1" applyFill="1" applyBorder="1" applyAlignment="1">
      <alignment horizontal="center" vertical="center" wrapText="1"/>
    </xf>
    <xf numFmtId="0" fontId="50" fillId="5" borderId="4" xfId="4" applyFont="1" applyFill="1" applyBorder="1" applyAlignment="1">
      <alignment horizontal="center" vertical="center" wrapText="1"/>
    </xf>
    <xf numFmtId="0" fontId="49" fillId="0" borderId="11" xfId="4" applyFont="1" applyBorder="1" applyAlignment="1">
      <alignment horizontal="center" vertical="center" wrapText="1"/>
    </xf>
    <xf numFmtId="0" fontId="49" fillId="0" borderId="7" xfId="4" applyFont="1" applyBorder="1" applyAlignment="1">
      <alignment horizontal="center" vertical="center" wrapText="1"/>
    </xf>
    <xf numFmtId="0" fontId="50" fillId="17" borderId="1" xfId="4" applyFont="1" applyFill="1" applyBorder="1" applyAlignment="1">
      <alignment horizontal="center" vertical="center" wrapText="1"/>
    </xf>
    <xf numFmtId="0" fontId="50" fillId="18" borderId="1" xfId="4" applyFont="1" applyFill="1" applyBorder="1" applyAlignment="1">
      <alignment horizontal="center" vertical="center"/>
    </xf>
    <xf numFmtId="0" fontId="50" fillId="18" borderId="10" xfId="4" applyFont="1" applyFill="1" applyBorder="1" applyAlignment="1">
      <alignment horizontal="center" vertical="center"/>
    </xf>
    <xf numFmtId="0" fontId="50" fillId="10" borderId="1" xfId="4" applyFont="1" applyFill="1" applyBorder="1" applyAlignment="1">
      <alignment horizontal="center" vertical="center"/>
    </xf>
    <xf numFmtId="0" fontId="50" fillId="18" borderId="9" xfId="4" applyFont="1" applyFill="1" applyBorder="1" applyAlignment="1">
      <alignment horizontal="center" vertical="center"/>
    </xf>
    <xf numFmtId="0" fontId="50" fillId="18" borderId="2" xfId="4" applyFont="1" applyFill="1" applyBorder="1" applyAlignment="1">
      <alignment horizontal="center" vertical="center" wrapText="1"/>
    </xf>
    <xf numFmtId="0" fontId="50" fillId="18" borderId="5" xfId="4" applyFont="1" applyFill="1" applyBorder="1" applyAlignment="1">
      <alignment horizontal="center" vertical="center" wrapText="1"/>
    </xf>
    <xf numFmtId="0" fontId="50" fillId="18" borderId="4" xfId="4" applyFont="1" applyFill="1" applyBorder="1" applyAlignment="1">
      <alignment horizontal="center" vertical="center" wrapText="1"/>
    </xf>
    <xf numFmtId="0" fontId="60" fillId="0" borderId="1" xfId="4" applyFont="1" applyFill="1" applyBorder="1" applyAlignment="1" applyProtection="1">
      <alignment horizontal="center" vertical="center" wrapText="1"/>
      <protection locked="0"/>
    </xf>
    <xf numFmtId="9" fontId="60" fillId="0" borderId="1" xfId="21" applyFont="1" applyFill="1" applyBorder="1" applyAlignment="1">
      <alignment horizontal="center" vertical="center" wrapText="1"/>
    </xf>
    <xf numFmtId="0" fontId="49" fillId="0" borderId="10" xfId="4" applyFont="1" applyFill="1" applyBorder="1" applyAlignment="1">
      <alignment horizontal="center" vertical="center" wrapText="1"/>
    </xf>
    <xf numFmtId="0" fontId="49" fillId="0" borderId="35" xfId="4" applyFont="1" applyFill="1" applyBorder="1" applyAlignment="1">
      <alignment horizontal="center" vertical="center" wrapText="1"/>
    </xf>
    <xf numFmtId="0" fontId="49" fillId="0" borderId="9" xfId="4" applyFont="1" applyFill="1" applyBorder="1" applyAlignment="1">
      <alignment horizontal="center" vertical="center" wrapText="1"/>
    </xf>
    <xf numFmtId="0" fontId="49" fillId="0" borderId="10" xfId="4" applyFont="1" applyFill="1" applyBorder="1" applyAlignment="1">
      <alignment horizontal="center" vertical="center"/>
    </xf>
    <xf numFmtId="0" fontId="49" fillId="0" borderId="9" xfId="4" applyFont="1" applyFill="1" applyBorder="1" applyAlignment="1">
      <alignment horizontal="center" vertical="center"/>
    </xf>
    <xf numFmtId="0" fontId="50" fillId="17" borderId="1" xfId="4" applyFont="1" applyFill="1" applyBorder="1" applyAlignment="1">
      <alignment horizontal="center" vertical="center"/>
    </xf>
    <xf numFmtId="0" fontId="47" fillId="0" borderId="2" xfId="4" applyFont="1" applyBorder="1" applyAlignment="1">
      <alignment horizontal="center"/>
    </xf>
    <xf numFmtId="0" fontId="47" fillId="0" borderId="5" xfId="4" applyFont="1" applyBorder="1" applyAlignment="1">
      <alignment horizontal="center"/>
    </xf>
    <xf numFmtId="0" fontId="47" fillId="0" borderId="4" xfId="4" applyFont="1" applyBorder="1" applyAlignment="1">
      <alignment horizontal="center"/>
    </xf>
    <xf numFmtId="0" fontId="48" fillId="0" borderId="2" xfId="4" applyFont="1" applyBorder="1" applyAlignment="1">
      <alignment horizontal="center" vertical="center" wrapText="1"/>
    </xf>
    <xf numFmtId="0" fontId="48" fillId="0" borderId="5" xfId="4" applyFont="1" applyBorder="1" applyAlignment="1">
      <alignment horizontal="center" vertical="center" wrapText="1"/>
    </xf>
    <xf numFmtId="0" fontId="48" fillId="0" borderId="4" xfId="4" applyFont="1" applyBorder="1" applyAlignment="1">
      <alignment horizontal="center" vertical="center" wrapText="1"/>
    </xf>
    <xf numFmtId="0" fontId="32" fillId="0" borderId="2" xfId="4" applyFont="1" applyBorder="1" applyAlignment="1">
      <alignment horizontal="center" vertical="center" wrapText="1"/>
    </xf>
    <xf numFmtId="0" fontId="32" fillId="0" borderId="2" xfId="4" applyFont="1" applyBorder="1" applyAlignment="1">
      <alignment horizontal="center" vertical="center"/>
    </xf>
    <xf numFmtId="0" fontId="32" fillId="0" borderId="5" xfId="4" applyFont="1" applyBorder="1" applyAlignment="1">
      <alignment horizontal="center" vertical="center"/>
    </xf>
    <xf numFmtId="0" fontId="32" fillId="0" borderId="4" xfId="4" applyFont="1" applyBorder="1" applyAlignment="1">
      <alignment horizontal="center" vertical="center"/>
    </xf>
    <xf numFmtId="0" fontId="50" fillId="17" borderId="1" xfId="4" applyFont="1" applyFill="1" applyBorder="1" applyAlignment="1" applyProtection="1">
      <alignment horizontal="center" vertical="center" wrapText="1"/>
    </xf>
    <xf numFmtId="0" fontId="50" fillId="17" borderId="10" xfId="4" applyFont="1" applyFill="1" applyBorder="1" applyAlignment="1" applyProtection="1">
      <alignment horizontal="center" vertical="center" wrapText="1"/>
    </xf>
    <xf numFmtId="0" fontId="50" fillId="17" borderId="35" xfId="4" applyFont="1" applyFill="1" applyBorder="1" applyAlignment="1" applyProtection="1">
      <alignment horizontal="center" vertical="center" wrapText="1"/>
    </xf>
    <xf numFmtId="0" fontId="50" fillId="17" borderId="9" xfId="4" applyFont="1" applyFill="1" applyBorder="1" applyAlignment="1" applyProtection="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69" fillId="2" borderId="10" xfId="0" applyFont="1" applyFill="1" applyBorder="1" applyAlignment="1">
      <alignment horizontal="center" vertical="center" wrapText="1"/>
    </xf>
    <xf numFmtId="0" fontId="69" fillId="2" borderId="35" xfId="0" applyFont="1" applyFill="1" applyBorder="1" applyAlignment="1">
      <alignment horizontal="center" vertical="center" wrapText="1"/>
    </xf>
    <xf numFmtId="0" fontId="69" fillId="2" borderId="9" xfId="0" applyFont="1" applyFill="1" applyBorder="1" applyAlignment="1">
      <alignment horizontal="center" vertical="center" wrapText="1"/>
    </xf>
    <xf numFmtId="0" fontId="14" fillId="31" borderId="2" xfId="0" applyFont="1" applyFill="1" applyBorder="1" applyAlignment="1">
      <alignment horizontal="left" vertical="center" wrapText="1"/>
    </xf>
    <xf numFmtId="0" fontId="14" fillId="31" borderId="5" xfId="0" applyFont="1" applyFill="1" applyBorder="1" applyAlignment="1">
      <alignment horizontal="left" vertical="center" wrapText="1"/>
    </xf>
    <xf numFmtId="0" fontId="14" fillId="31" borderId="4" xfId="0" applyFont="1" applyFill="1" applyBorder="1" applyAlignment="1">
      <alignment horizontal="left" vertical="center" wrapText="1"/>
    </xf>
    <xf numFmtId="0" fontId="67" fillId="0" borderId="0" xfId="0" applyFont="1" applyAlignment="1">
      <alignment horizontal="center" vertical="center" wrapText="1"/>
    </xf>
    <xf numFmtId="0" fontId="64" fillId="31" borderId="2" xfId="4" applyFont="1" applyFill="1" applyBorder="1" applyAlignment="1">
      <alignment horizontal="center" vertical="center" wrapText="1"/>
    </xf>
    <xf numFmtId="0" fontId="64" fillId="31" borderId="5" xfId="4" applyFont="1" applyFill="1" applyBorder="1" applyAlignment="1">
      <alignment horizontal="center" vertical="center" wrapText="1"/>
    </xf>
    <xf numFmtId="0" fontId="64" fillId="31" borderId="4" xfId="4" applyFont="1" applyFill="1" applyBorder="1" applyAlignment="1">
      <alignment horizontal="center" vertical="center" wrapText="1"/>
    </xf>
    <xf numFmtId="0" fontId="82" fillId="2" borderId="1" xfId="4" applyFont="1" applyFill="1" applyBorder="1" applyAlignment="1">
      <alignment horizontal="center" vertical="center"/>
    </xf>
    <xf numFmtId="0" fontId="65" fillId="0" borderId="1" xfId="4" applyFont="1" applyBorder="1" applyAlignment="1">
      <alignment horizontal="center" vertical="center"/>
    </xf>
    <xf numFmtId="0" fontId="64" fillId="31" borderId="1" xfId="4" applyFont="1" applyFill="1" applyBorder="1" applyAlignment="1">
      <alignment horizontal="center" vertical="center" wrapText="1"/>
    </xf>
    <xf numFmtId="0" fontId="82" fillId="2" borderId="39" xfId="4" applyFont="1" applyFill="1" applyBorder="1" applyAlignment="1">
      <alignment horizontal="center" vertical="center"/>
    </xf>
    <xf numFmtId="0" fontId="82" fillId="2" borderId="40" xfId="4" applyFont="1" applyFill="1" applyBorder="1" applyAlignment="1">
      <alignment horizontal="center" vertical="center"/>
    </xf>
    <xf numFmtId="0" fontId="82" fillId="2" borderId="41" xfId="4" applyFont="1" applyFill="1" applyBorder="1" applyAlignment="1">
      <alignment horizontal="center" vertical="center"/>
    </xf>
    <xf numFmtId="0" fontId="82" fillId="2" borderId="42" xfId="4" applyFont="1" applyFill="1" applyBorder="1" applyAlignment="1">
      <alignment horizontal="center" vertical="center"/>
    </xf>
    <xf numFmtId="0" fontId="82" fillId="2" borderId="43" xfId="4" applyFont="1" applyFill="1" applyBorder="1" applyAlignment="1">
      <alignment horizontal="center" vertical="center"/>
    </xf>
    <xf numFmtId="0" fontId="2" fillId="0" borderId="0" xfId="0" applyFont="1" applyAlignment="1">
      <alignment horizontal="left" vertical="center" wrapText="1" indent="3"/>
    </xf>
    <xf numFmtId="0" fontId="6" fillId="0" borderId="0" xfId="0" applyFont="1" applyAlignment="1">
      <alignment horizontal="left" vertical="center" wrapText="1"/>
    </xf>
    <xf numFmtId="0" fontId="6" fillId="3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78" fillId="0" borderId="0" xfId="0" applyFont="1" applyAlignment="1">
      <alignment horizontal="left" vertical="center" wrapText="1" indent="3"/>
    </xf>
    <xf numFmtId="0" fontId="6" fillId="0" borderId="0" xfId="0" applyFont="1" applyAlignment="1">
      <alignment horizontal="left" vertical="center" wrapText="1" indent="3"/>
    </xf>
    <xf numFmtId="0" fontId="76" fillId="0" borderId="0" xfId="0" applyFont="1" applyAlignment="1">
      <alignment horizontal="left" vertical="center" wrapText="1" indent="3"/>
    </xf>
    <xf numFmtId="0" fontId="6" fillId="0" borderId="0" xfId="0" applyFont="1" applyAlignment="1">
      <alignment horizontal="left" vertical="center" wrapText="1" indent="4"/>
    </xf>
    <xf numFmtId="0" fontId="80" fillId="0" borderId="0" xfId="0" applyFont="1" applyAlignment="1">
      <alignment horizontal="center" vertical="center" wrapText="1"/>
    </xf>
    <xf numFmtId="0" fontId="74" fillId="33" borderId="0" xfId="0" applyFont="1" applyFill="1" applyAlignment="1">
      <alignment horizontal="center" vertical="center" wrapText="1"/>
    </xf>
    <xf numFmtId="0" fontId="70" fillId="0" borderId="0" xfId="0" applyFont="1" applyAlignment="1">
      <alignment horizontal="center" vertical="center" wrapText="1"/>
    </xf>
    <xf numFmtId="0" fontId="83" fillId="0" borderId="44" xfId="0" applyFont="1" applyBorder="1" applyAlignment="1">
      <alignment horizontal="center" vertical="center" wrapText="1"/>
    </xf>
    <xf numFmtId="0" fontId="83" fillId="0" borderId="45" xfId="0" applyFont="1" applyBorder="1" applyAlignment="1">
      <alignment horizontal="center" vertical="center" wrapText="1"/>
    </xf>
    <xf numFmtId="0" fontId="83" fillId="0" borderId="46" xfId="0" applyFont="1" applyBorder="1" applyAlignment="1">
      <alignment horizontal="center" vertical="center" wrapText="1"/>
    </xf>
    <xf numFmtId="0" fontId="83" fillId="0" borderId="47" xfId="0" applyFont="1" applyBorder="1" applyAlignment="1">
      <alignment horizontal="center" vertical="center" wrapText="1"/>
    </xf>
    <xf numFmtId="0" fontId="83" fillId="0" borderId="48" xfId="0" applyFont="1" applyBorder="1" applyAlignment="1">
      <alignment horizontal="center" vertical="center" wrapText="1"/>
    </xf>
  </cellXfs>
  <cellStyles count="35">
    <cellStyle name="Comma 2" xfId="6" xr:uid="{00000000-0005-0000-0000-000000000000}"/>
    <cellStyle name="Currency 2" xfId="7" xr:uid="{00000000-0005-0000-0000-000001000000}"/>
    <cellStyle name="Énfasis1" xfId="24" builtinId="29"/>
    <cellStyle name="Euro" xfId="20" xr:uid="{00000000-0005-0000-0000-000003000000}"/>
    <cellStyle name="Hipervínculo" xfId="25" builtinId="8"/>
    <cellStyle name="Hipervínculo 2" xfId="26" xr:uid="{00000000-0005-0000-0000-000005000000}"/>
    <cellStyle name="Millares" xfId="22" builtinId="3"/>
    <cellStyle name="Millares [0] 2" xfId="8" xr:uid="{00000000-0005-0000-0000-000007000000}"/>
    <cellStyle name="Millares 2" xfId="9" xr:uid="{00000000-0005-0000-0000-000008000000}"/>
    <cellStyle name="Millares 2 2" xfId="27" xr:uid="{00000000-0005-0000-0000-000009000000}"/>
    <cellStyle name="Millares 3" xfId="10" xr:uid="{00000000-0005-0000-0000-00000A000000}"/>
    <cellStyle name="Millares 4" xfId="11" xr:uid="{00000000-0005-0000-0000-00000B000000}"/>
    <cellStyle name="Moneda" xfId="23" builtinId="4"/>
    <cellStyle name="Moneda 2" xfId="3" xr:uid="{00000000-0005-0000-0000-00000D000000}"/>
    <cellStyle name="Moneda 2 2" xfId="28" xr:uid="{00000000-0005-0000-0000-00000E000000}"/>
    <cellStyle name="Moneda 3" xfId="29" xr:uid="{00000000-0005-0000-0000-00000F000000}"/>
    <cellStyle name="Moneda 4" xfId="30" xr:uid="{00000000-0005-0000-0000-000010000000}"/>
    <cellStyle name="Moneda 7" xfId="31" xr:uid="{00000000-0005-0000-0000-000011000000}"/>
    <cellStyle name="Normal" xfId="0" builtinId="0"/>
    <cellStyle name="Normal 2" xfId="4" xr:uid="{00000000-0005-0000-0000-000013000000}"/>
    <cellStyle name="Normal 2 2" xfId="1" xr:uid="{00000000-0005-0000-0000-000014000000}"/>
    <cellStyle name="Normal 2 3" xfId="12" xr:uid="{00000000-0005-0000-0000-000015000000}"/>
    <cellStyle name="Normal 3" xfId="2" xr:uid="{00000000-0005-0000-0000-000016000000}"/>
    <cellStyle name="Normal 3 2" xfId="13" xr:uid="{00000000-0005-0000-0000-000017000000}"/>
    <cellStyle name="Normal 4" xfId="14" xr:uid="{00000000-0005-0000-0000-000018000000}"/>
    <cellStyle name="Normal 5" xfId="15" xr:uid="{00000000-0005-0000-0000-000019000000}"/>
    <cellStyle name="Normal 5 2" xfId="16" xr:uid="{00000000-0005-0000-0000-00001A000000}"/>
    <cellStyle name="Normal 6" xfId="17" xr:uid="{00000000-0005-0000-0000-00001B000000}"/>
    <cellStyle name="Normal 7" xfId="32" xr:uid="{00000000-0005-0000-0000-00001C000000}"/>
    <cellStyle name="Normal 8" xfId="33" xr:uid="{00000000-0005-0000-0000-00001D000000}"/>
    <cellStyle name="Normal 98" xfId="34" xr:uid="{00000000-0005-0000-0000-00001E000000}"/>
    <cellStyle name="Percent 2" xfId="21" xr:uid="{00000000-0005-0000-0000-00001F000000}"/>
    <cellStyle name="Porcentaje 2" xfId="5" xr:uid="{00000000-0005-0000-0000-000020000000}"/>
    <cellStyle name="Porcentaje 3" xfId="18" xr:uid="{00000000-0005-0000-0000-000021000000}"/>
    <cellStyle name="Porcentaje 5" xfId="19" xr:uid="{00000000-0005-0000-0000-000022000000}"/>
  </cellStyles>
  <dxfs count="185">
    <dxf>
      <font>
        <b/>
        <i val="0"/>
        <condense val="0"/>
        <extend val="0"/>
        <color auto="1"/>
      </font>
      <fill>
        <patternFill>
          <bgColor indexed="11"/>
        </patternFill>
      </fill>
    </dxf>
    <dxf>
      <font>
        <b/>
        <i val="0"/>
        <condense val="0"/>
        <extend val="0"/>
        <color auto="1"/>
      </font>
      <fill>
        <patternFill>
          <bgColor indexed="1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ill>
        <patternFill>
          <bgColor indexed="11"/>
        </patternFill>
      </fill>
    </dxf>
    <dxf>
      <fill>
        <patternFill>
          <bgColor indexed="41"/>
        </patternFill>
      </fill>
    </dxf>
    <dxf>
      <fill>
        <patternFill>
          <bgColor rgb="FFFFFF00"/>
        </patternFill>
      </fill>
    </dxf>
    <dxf>
      <fill>
        <patternFill>
          <bgColor theme="9" tint="-0.2499465926084170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ill>
        <patternFill>
          <bgColor indexed="11"/>
        </patternFill>
      </fill>
    </dxf>
    <dxf>
      <fill>
        <patternFill>
          <bgColor indexed="41"/>
        </patternFill>
      </fill>
    </dxf>
    <dxf>
      <font>
        <b/>
        <i val="0"/>
        <condense val="0"/>
        <extend val="0"/>
        <color auto="1"/>
      </font>
      <fill>
        <patternFill>
          <bgColor indexed="11"/>
        </patternFill>
      </fill>
    </dxf>
    <dxf>
      <fill>
        <patternFill>
          <bgColor theme="6" tint="0.79998168889431442"/>
        </patternFill>
      </fill>
    </dxf>
  </dxfs>
  <tableStyles count="0" defaultTableStyle="TableStyleMedium2" defaultPivotStyle="PivotStyleLight16"/>
  <colors>
    <mruColors>
      <color rgb="FF00447C"/>
      <color rgb="FF3333FF"/>
      <color rgb="FF0000CC"/>
      <color rgb="FF0080EA"/>
      <color rgb="FF0060B0"/>
      <color rgb="FF3F89CD"/>
      <color rgb="FFFF0000"/>
      <color rgb="FFFEAF65"/>
      <color rgb="FFFA7902"/>
      <color rgb="FFFFC8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PAAC!A1"/><Relationship Id="rId3" Type="http://schemas.openxmlformats.org/officeDocument/2006/relationships/hyperlink" Target="#Seguridad_de_Informaci&#243;n!A1"/><Relationship Id="rId7" Type="http://schemas.openxmlformats.org/officeDocument/2006/relationships/hyperlink" Target="#PAA!A1"/><Relationship Id="rId2" Type="http://schemas.openxmlformats.org/officeDocument/2006/relationships/hyperlink" Target="#Tratamiento_de_riesgos!A1"/><Relationship Id="rId1" Type="http://schemas.openxmlformats.org/officeDocument/2006/relationships/hyperlink" Target="#PETI!A1"/><Relationship Id="rId6" Type="http://schemas.openxmlformats.org/officeDocument/2006/relationships/hyperlink" Target="#Pinar!A1"/><Relationship Id="rId5" Type="http://schemas.openxmlformats.org/officeDocument/2006/relationships/hyperlink" Target="#PETH!A1"/><Relationship Id="rId10" Type="http://schemas.openxmlformats.org/officeDocument/2006/relationships/image" Target="../media/image2.png"/><Relationship Id="rId4" Type="http://schemas.openxmlformats.org/officeDocument/2006/relationships/image" Target="../media/image1.png"/><Relationship Id="rId9" Type="http://schemas.openxmlformats.org/officeDocument/2006/relationships/hyperlink" Target="#'Plan de Acci&#243;n Anual'!A1"/></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AAC!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AA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3" Type="http://schemas.openxmlformats.org/officeDocument/2006/relationships/hyperlink" Target="#'Integraci&#243;n PAA'!A1"/><Relationship Id="rId2" Type="http://schemas.openxmlformats.org/officeDocument/2006/relationships/hyperlink" Target="#PIC!A1"/><Relationship Id="rId1" Type="http://schemas.openxmlformats.org/officeDocument/2006/relationships/hyperlink" Target="#PSST!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PETH!A1"/><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Integraci&#243;n PAA'!A1"/></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PETH!A1"/><Relationship Id="rId1" Type="http://schemas.openxmlformats.org/officeDocument/2006/relationships/image" Target="../media/image6.jpeg"/><Relationship Id="rId5" Type="http://schemas.openxmlformats.org/officeDocument/2006/relationships/image" Target="../media/image3.png"/><Relationship Id="rId4" Type="http://schemas.openxmlformats.org/officeDocument/2006/relationships/hyperlink" Target="#'Integraci&#243;n PAA'!A1"/></Relationships>
</file>

<file path=xl/drawings/_rels/drawing7.xml.rels><?xml version="1.0" encoding="UTF-8" standalone="yes"?>
<Relationships xmlns="http://schemas.openxmlformats.org/package/2006/relationships"><Relationship Id="rId3" Type="http://schemas.openxmlformats.org/officeDocument/2006/relationships/hyperlink" Target="#Atenci&#243;nCiud!A1"/><Relationship Id="rId7" Type="http://schemas.openxmlformats.org/officeDocument/2006/relationships/image" Target="../media/image8.jpeg"/><Relationship Id="rId2" Type="http://schemas.openxmlformats.org/officeDocument/2006/relationships/hyperlink" Target="#RendCuentas!A1"/><Relationship Id="rId1" Type="http://schemas.openxmlformats.org/officeDocument/2006/relationships/hyperlink" Target="#RiesgoCorrup!A1"/><Relationship Id="rId6" Type="http://schemas.openxmlformats.org/officeDocument/2006/relationships/image" Target="../media/image7.png"/><Relationship Id="rId5" Type="http://schemas.openxmlformats.org/officeDocument/2006/relationships/hyperlink" Target="#'Integraci&#243;n PAA'!A1"/><Relationship Id="rId4" Type="http://schemas.openxmlformats.org/officeDocument/2006/relationships/hyperlink" Target="#Trans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AAC!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PAAC!A1"/></Relationships>
</file>

<file path=xl/drawings/drawing1.xml><?xml version="1.0" encoding="utf-8"?>
<xdr:wsDr xmlns:xdr="http://schemas.openxmlformats.org/drawingml/2006/spreadsheetDrawing" xmlns:a="http://schemas.openxmlformats.org/drawingml/2006/main">
  <xdr:twoCellAnchor>
    <xdr:from>
      <xdr:col>3</xdr:col>
      <xdr:colOff>637630</xdr:colOff>
      <xdr:row>14</xdr:row>
      <xdr:rowOff>164634</xdr:rowOff>
    </xdr:from>
    <xdr:to>
      <xdr:col>5</xdr:col>
      <xdr:colOff>8907</xdr:colOff>
      <xdr:row>17</xdr:row>
      <xdr:rowOff>54799</xdr:rowOff>
    </xdr:to>
    <xdr:grpSp>
      <xdr:nvGrpSpPr>
        <xdr:cNvPr id="3" name="Group 52">
          <a:extLst>
            <a:ext uri="{FF2B5EF4-FFF2-40B4-BE49-F238E27FC236}">
              <a16:creationId xmlns:a16="http://schemas.microsoft.com/office/drawing/2014/main" id="{00000000-0008-0000-0100-000003000000}"/>
            </a:ext>
          </a:extLst>
        </xdr:cNvPr>
        <xdr:cNvGrpSpPr/>
      </xdr:nvGrpSpPr>
      <xdr:grpSpPr>
        <a:xfrm>
          <a:off x="2923630" y="2831634"/>
          <a:ext cx="895277" cy="461665"/>
          <a:chOff x="3533071" y="1391773"/>
          <a:chExt cx="895277" cy="461665"/>
        </a:xfrm>
      </xdr:grpSpPr>
      <xdr:sp macro="" textlink="">
        <xdr:nvSpPr>
          <xdr:cNvPr id="4" name="TextBox 48">
            <a:extLst>
              <a:ext uri="{FF2B5EF4-FFF2-40B4-BE49-F238E27FC236}">
                <a16:creationId xmlns:a16="http://schemas.microsoft.com/office/drawing/2014/main" id="{00000000-0008-0000-0100-000004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5" name="Straight Connector 51">
            <a:extLst>
              <a:ext uri="{FF2B5EF4-FFF2-40B4-BE49-F238E27FC236}">
                <a16:creationId xmlns:a16="http://schemas.microsoft.com/office/drawing/2014/main" id="{00000000-0008-0000-0100-00000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204077</xdr:colOff>
      <xdr:row>23</xdr:row>
      <xdr:rowOff>17157</xdr:rowOff>
    </xdr:from>
    <xdr:to>
      <xdr:col>11</xdr:col>
      <xdr:colOff>337354</xdr:colOff>
      <xdr:row>25</xdr:row>
      <xdr:rowOff>97822</xdr:rowOff>
    </xdr:to>
    <xdr:grpSp>
      <xdr:nvGrpSpPr>
        <xdr:cNvPr id="10" name="Group 65">
          <a:extLst>
            <a:ext uri="{FF2B5EF4-FFF2-40B4-BE49-F238E27FC236}">
              <a16:creationId xmlns:a16="http://schemas.microsoft.com/office/drawing/2014/main" id="{00000000-0008-0000-0100-00000A000000}"/>
            </a:ext>
          </a:extLst>
        </xdr:cNvPr>
        <xdr:cNvGrpSpPr/>
      </xdr:nvGrpSpPr>
      <xdr:grpSpPr>
        <a:xfrm>
          <a:off x="7824077" y="4398657"/>
          <a:ext cx="895277" cy="461665"/>
          <a:chOff x="3304471" y="1382248"/>
          <a:chExt cx="895277" cy="461665"/>
        </a:xfrm>
      </xdr:grpSpPr>
      <xdr:sp macro="" textlink="">
        <xdr:nvSpPr>
          <xdr:cNvPr id="11" name="TextBox 66">
            <a:extLst>
              <a:ext uri="{FF2B5EF4-FFF2-40B4-BE49-F238E27FC236}">
                <a16:creationId xmlns:a16="http://schemas.microsoft.com/office/drawing/2014/main" id="{00000000-0008-0000-0100-00000B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100-00000C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363311</xdr:colOff>
      <xdr:row>21</xdr:row>
      <xdr:rowOff>95250</xdr:rowOff>
    </xdr:from>
    <xdr:to>
      <xdr:col>10</xdr:col>
      <xdr:colOff>421822</xdr:colOff>
      <xdr:row>40</xdr:row>
      <xdr:rowOff>26884</xdr:rowOff>
    </xdr:to>
    <xdr:sp macro="" textlink="">
      <xdr:nvSpPr>
        <xdr:cNvPr id="2" name="TextBox 121">
          <a:extLst>
            <a:ext uri="{FF2B5EF4-FFF2-40B4-BE49-F238E27FC236}">
              <a16:creationId xmlns:a16="http://schemas.microsoft.com/office/drawing/2014/main" id="{00000000-0008-0000-0100-000002000000}"/>
            </a:ext>
          </a:extLst>
        </xdr:cNvPr>
        <xdr:cNvSpPr txBox="1"/>
      </xdr:nvSpPr>
      <xdr:spPr>
        <a:xfrm>
          <a:off x="3411311" y="4095750"/>
          <a:ext cx="4630511" cy="355113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 de Acción</a:t>
          </a:r>
          <a:r>
            <a:rPr lang="en-US" sz="5200" b="1" kern="0" baseline="0">
              <a:solidFill>
                <a:sysClr val="windowText" lastClr="000000"/>
              </a:solidFill>
              <a:latin typeface="Arial" pitchFamily="34" charset="0"/>
              <a:cs typeface="Arial" pitchFamily="34" charset="0"/>
            </a:rPr>
            <a:t> Anual</a:t>
          </a:r>
          <a:endParaRPr lang="en-US" sz="5200" b="1" kern="0">
            <a:solidFill>
              <a:sysClr val="windowText" lastClr="000000"/>
            </a:solidFill>
            <a:latin typeface="Arial" pitchFamily="34" charset="0"/>
            <a:cs typeface="Arial" pitchFamily="34" charset="0"/>
          </a:endParaRPr>
        </a:p>
      </xdr:txBody>
    </xdr:sp>
    <xdr:clientData/>
  </xdr:twoCellAnchor>
  <xdr:twoCellAnchor>
    <xdr:from>
      <xdr:col>1</xdr:col>
      <xdr:colOff>344869</xdr:colOff>
      <xdr:row>27</xdr:row>
      <xdr:rowOff>119668</xdr:rowOff>
    </xdr:from>
    <xdr:to>
      <xdr:col>3</xdr:col>
      <xdr:colOff>654717</xdr:colOff>
      <xdr:row>37</xdr:row>
      <xdr:rowOff>69944</xdr:rowOff>
    </xdr:to>
    <xdr:sp macro="" textlink="">
      <xdr:nvSpPr>
        <xdr:cNvPr id="20" name="Pentágono regular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592226</xdr:colOff>
      <xdr:row>18</xdr:row>
      <xdr:rowOff>53936</xdr:rowOff>
    </xdr:from>
    <xdr:to>
      <xdr:col>4</xdr:col>
      <xdr:colOff>140074</xdr:colOff>
      <xdr:row>28</xdr:row>
      <xdr:rowOff>4212</xdr:rowOff>
    </xdr:to>
    <xdr:sp macro="" textlink="">
      <xdr:nvSpPr>
        <xdr:cNvPr id="21" name="Pentágono regular 20">
          <a:hlinkClick xmlns:r="http://schemas.openxmlformats.org/officeDocument/2006/relationships" r:id="rId1"/>
          <a:extLst>
            <a:ext uri="{FF2B5EF4-FFF2-40B4-BE49-F238E27FC236}">
              <a16:creationId xmlns:a16="http://schemas.microsoft.com/office/drawing/2014/main" id="{00000000-0008-0000-0100-000015000000}"/>
            </a:ext>
          </a:extLst>
        </xdr:cNvPr>
        <xdr:cNvSpPr/>
      </xdr:nvSpPr>
      <xdr:spPr>
        <a:xfrm rot="17270589">
          <a:off x="1343512" y="29221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611212</xdr:colOff>
      <xdr:row>28</xdr:row>
      <xdr:rowOff>124143</xdr:rowOff>
    </xdr:from>
    <xdr:to>
      <xdr:col>3</xdr:col>
      <xdr:colOff>586829</xdr:colOff>
      <xdr:row>32</xdr:row>
      <xdr:rowOff>124313</xdr:rowOff>
    </xdr:to>
    <xdr:grpSp>
      <xdr:nvGrpSpPr>
        <xdr:cNvPr id="67" name="Group 69">
          <a:hlinkClick xmlns:r="http://schemas.openxmlformats.org/officeDocument/2006/relationships" r:id="rId1"/>
          <a:extLst>
            <a:ext uri="{FF2B5EF4-FFF2-40B4-BE49-F238E27FC236}">
              <a16:creationId xmlns:a16="http://schemas.microsoft.com/office/drawing/2014/main" id="{00000000-0008-0000-0100-000043000000}"/>
            </a:ext>
          </a:extLst>
        </xdr:cNvPr>
        <xdr:cNvGrpSpPr/>
      </xdr:nvGrpSpPr>
      <xdr:grpSpPr>
        <a:xfrm>
          <a:off x="1373212" y="5458143"/>
          <a:ext cx="1499617" cy="762170"/>
          <a:chOff x="3158608" y="1658473"/>
          <a:chExt cx="1206048" cy="762170"/>
        </a:xfrm>
      </xdr:grpSpPr>
      <xdr:sp macro="" textlink="">
        <xdr:nvSpPr>
          <xdr:cNvPr id="68" name="TextBox 70">
            <a:extLst>
              <a:ext uri="{FF2B5EF4-FFF2-40B4-BE49-F238E27FC236}">
                <a16:creationId xmlns:a16="http://schemas.microsoft.com/office/drawing/2014/main" id="{00000000-0008-0000-0100-000044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69" name="TextBox 121">
            <a:extLst>
              <a:ext uri="{FF2B5EF4-FFF2-40B4-BE49-F238E27FC236}">
                <a16:creationId xmlns:a16="http://schemas.microsoft.com/office/drawing/2014/main" id="{00000000-0008-0000-0100-000045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70" name="Straight Connector 72">
            <a:extLst>
              <a:ext uri="{FF2B5EF4-FFF2-40B4-BE49-F238E27FC236}">
                <a16:creationId xmlns:a16="http://schemas.microsoft.com/office/drawing/2014/main" id="{00000000-0008-0000-0100-000046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78133</xdr:colOff>
      <xdr:row>18</xdr:row>
      <xdr:rowOff>114537</xdr:rowOff>
    </xdr:from>
    <xdr:to>
      <xdr:col>4</xdr:col>
      <xdr:colOff>53750</xdr:colOff>
      <xdr:row>22</xdr:row>
      <xdr:rowOff>114707</xdr:rowOff>
    </xdr:to>
    <xdr:grpSp>
      <xdr:nvGrpSpPr>
        <xdr:cNvPr id="71" name="Group 69">
          <a:extLst>
            <a:ext uri="{FF2B5EF4-FFF2-40B4-BE49-F238E27FC236}">
              <a16:creationId xmlns:a16="http://schemas.microsoft.com/office/drawing/2014/main" id="{00000000-0008-0000-0100-000047000000}"/>
            </a:ext>
          </a:extLst>
        </xdr:cNvPr>
        <xdr:cNvGrpSpPr/>
      </xdr:nvGrpSpPr>
      <xdr:grpSpPr>
        <a:xfrm>
          <a:off x="1602133" y="3543537"/>
          <a:ext cx="1499617" cy="762170"/>
          <a:chOff x="3158608" y="1658473"/>
          <a:chExt cx="1206048" cy="762170"/>
        </a:xfrm>
      </xdr:grpSpPr>
      <xdr:sp macro="" textlink="">
        <xdr:nvSpPr>
          <xdr:cNvPr id="72" name="TextBox 70">
            <a:extLst>
              <a:ext uri="{FF2B5EF4-FFF2-40B4-BE49-F238E27FC236}">
                <a16:creationId xmlns:a16="http://schemas.microsoft.com/office/drawing/2014/main" id="{00000000-0008-0000-0100-000048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73" name="TextBox 121">
            <a:hlinkClick xmlns:r="http://schemas.openxmlformats.org/officeDocument/2006/relationships" r:id="rId2"/>
            <a:extLst>
              <a:ext uri="{FF2B5EF4-FFF2-40B4-BE49-F238E27FC236}">
                <a16:creationId xmlns:a16="http://schemas.microsoft.com/office/drawing/2014/main" id="{00000000-0008-0000-0100-000049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
        <xdr:nvCxnSpPr>
          <xdr:cNvPr id="74" name="Straight Connector 72">
            <a:extLst>
              <a:ext uri="{FF2B5EF4-FFF2-40B4-BE49-F238E27FC236}">
                <a16:creationId xmlns:a16="http://schemas.microsoft.com/office/drawing/2014/main" id="{00000000-0008-0000-0100-00004A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47942</xdr:colOff>
      <xdr:row>10</xdr:row>
      <xdr:rowOff>67539</xdr:rowOff>
    </xdr:from>
    <xdr:to>
      <xdr:col>5</xdr:col>
      <xdr:colOff>379218</xdr:colOff>
      <xdr:row>19</xdr:row>
      <xdr:rowOff>186887</xdr:rowOff>
    </xdr:to>
    <xdr:grpSp>
      <xdr:nvGrpSpPr>
        <xdr:cNvPr id="144" name="Grupo 143">
          <a:hlinkClick xmlns:r="http://schemas.openxmlformats.org/officeDocument/2006/relationships" r:id="rId1"/>
          <a:extLst>
            <a:ext uri="{FF2B5EF4-FFF2-40B4-BE49-F238E27FC236}">
              <a16:creationId xmlns:a16="http://schemas.microsoft.com/office/drawing/2014/main" id="{00000000-0008-0000-0100-000090000000}"/>
            </a:ext>
          </a:extLst>
        </xdr:cNvPr>
        <xdr:cNvGrpSpPr/>
      </xdr:nvGrpSpPr>
      <xdr:grpSpPr>
        <a:xfrm>
          <a:off x="2333942" y="1972539"/>
          <a:ext cx="1855276" cy="1833848"/>
          <a:chOff x="2333942" y="1972539"/>
          <a:chExt cx="1855276" cy="1833848"/>
        </a:xfrm>
      </xdr:grpSpPr>
      <xdr:sp macro="" textlink="">
        <xdr:nvSpPr>
          <xdr:cNvPr id="23" name="Pentágono regular 22">
            <a:extLst>
              <a:ext uri="{FF2B5EF4-FFF2-40B4-BE49-F238E27FC236}">
                <a16:creationId xmlns:a16="http://schemas.microsoft.com/office/drawing/2014/main" id="{00000000-0008-0000-0100-000017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75" name="Group 69">
            <a:extLst>
              <a:ext uri="{FF2B5EF4-FFF2-40B4-BE49-F238E27FC236}">
                <a16:creationId xmlns:a16="http://schemas.microsoft.com/office/drawing/2014/main" id="{00000000-0008-0000-0100-00004B000000}"/>
              </a:ext>
            </a:extLst>
          </xdr:cNvPr>
          <xdr:cNvGrpSpPr/>
        </xdr:nvGrpSpPr>
        <xdr:grpSpPr>
          <a:xfrm>
            <a:off x="2543427" y="2190027"/>
            <a:ext cx="1499617" cy="762170"/>
            <a:chOff x="3158608" y="1658473"/>
            <a:chExt cx="1206048" cy="762170"/>
          </a:xfrm>
        </xdr:grpSpPr>
        <xdr:sp macro="" textlink="">
          <xdr:nvSpPr>
            <xdr:cNvPr id="76" name="TextBox 70">
              <a:extLst>
                <a:ext uri="{FF2B5EF4-FFF2-40B4-BE49-F238E27FC236}">
                  <a16:creationId xmlns:a16="http://schemas.microsoft.com/office/drawing/2014/main" id="{00000000-0008-0000-0100-00004C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77" name="TextBox 121">
              <a:hlinkClick xmlns:r="http://schemas.openxmlformats.org/officeDocument/2006/relationships" r:id="rId3"/>
              <a:extLst>
                <a:ext uri="{FF2B5EF4-FFF2-40B4-BE49-F238E27FC236}">
                  <a16:creationId xmlns:a16="http://schemas.microsoft.com/office/drawing/2014/main" id="{00000000-0008-0000-0100-00004D000000}"/>
                </a:ext>
              </a:extLst>
            </xdr:cNvPr>
            <xdr:cNvSpPr txBox="1"/>
          </xdr:nvSpPr>
          <xdr:spPr>
            <a:xfrm>
              <a:off x="3158608" y="214963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
          <xdr:nvCxnSpPr>
            <xdr:cNvPr id="78" name="Straight Connector 72">
              <a:extLst>
                <a:ext uri="{FF2B5EF4-FFF2-40B4-BE49-F238E27FC236}">
                  <a16:creationId xmlns:a16="http://schemas.microsoft.com/office/drawing/2014/main" id="{00000000-0008-0000-0100-00004E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272142</xdr:colOff>
      <xdr:row>0</xdr:row>
      <xdr:rowOff>149679</xdr:rowOff>
    </xdr:from>
    <xdr:to>
      <xdr:col>13</xdr:col>
      <xdr:colOff>44025</xdr:colOff>
      <xdr:row>5</xdr:row>
      <xdr:rowOff>27215</xdr:rowOff>
    </xdr:to>
    <xdr:pic>
      <xdr:nvPicPr>
        <xdr:cNvPr id="82" name="Imagen 81">
          <a:extLst>
            <a:ext uri="{FF2B5EF4-FFF2-40B4-BE49-F238E27FC236}">
              <a16:creationId xmlns:a16="http://schemas.microsoft.com/office/drawing/2014/main" id="{00000000-0008-0000-0100-000052000000}"/>
            </a:ext>
          </a:extLst>
        </xdr:cNvPr>
        <xdr:cNvPicPr>
          <a:picLocks noChangeAspect="1"/>
        </xdr:cNvPicPr>
      </xdr:nvPicPr>
      <xdr:blipFill rotWithShape="1">
        <a:blip xmlns:r="http://schemas.openxmlformats.org/officeDocument/2006/relationships" r:embed="rId4"/>
        <a:srcRect t="19277" b="19278"/>
        <a:stretch/>
      </xdr:blipFill>
      <xdr:spPr>
        <a:xfrm>
          <a:off x="1796142" y="149679"/>
          <a:ext cx="8153883" cy="830036"/>
        </a:xfrm>
        <a:prstGeom prst="rect">
          <a:avLst/>
        </a:prstGeom>
      </xdr:spPr>
    </xdr:pic>
    <xdr:clientData/>
  </xdr:twoCellAnchor>
  <xdr:twoCellAnchor>
    <xdr:from>
      <xdr:col>8</xdr:col>
      <xdr:colOff>244929</xdr:colOff>
      <xdr:row>43</xdr:row>
      <xdr:rowOff>81643</xdr:rowOff>
    </xdr:from>
    <xdr:to>
      <xdr:col>10</xdr:col>
      <xdr:colOff>576205</xdr:colOff>
      <xdr:row>53</xdr:row>
      <xdr:rowOff>10491</xdr:rowOff>
    </xdr:to>
    <xdr:grpSp>
      <xdr:nvGrpSpPr>
        <xdr:cNvPr id="86" name="Grupo 85">
          <a:hlinkClick xmlns:r="http://schemas.openxmlformats.org/officeDocument/2006/relationships" r:id="rId5"/>
          <a:extLst>
            <a:ext uri="{FF2B5EF4-FFF2-40B4-BE49-F238E27FC236}">
              <a16:creationId xmlns:a16="http://schemas.microsoft.com/office/drawing/2014/main" id="{00000000-0008-0000-0100-000056000000}"/>
            </a:ext>
          </a:extLst>
        </xdr:cNvPr>
        <xdr:cNvGrpSpPr/>
      </xdr:nvGrpSpPr>
      <xdr:grpSpPr>
        <a:xfrm>
          <a:off x="6340929" y="8273143"/>
          <a:ext cx="1855276" cy="1833848"/>
          <a:chOff x="6360432" y="8272325"/>
          <a:chExt cx="1855276" cy="1833848"/>
        </a:xfrm>
      </xdr:grpSpPr>
      <xdr:sp macro="" textlink="">
        <xdr:nvSpPr>
          <xdr:cNvPr id="87" name="Pentágono regular 86">
            <a:extLst>
              <a:ext uri="{FF2B5EF4-FFF2-40B4-BE49-F238E27FC236}">
                <a16:creationId xmlns:a16="http://schemas.microsoft.com/office/drawing/2014/main" id="{00000000-0008-0000-0100-000057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88" name="Grupo 87">
            <a:extLst>
              <a:ext uri="{FF2B5EF4-FFF2-40B4-BE49-F238E27FC236}">
                <a16:creationId xmlns:a16="http://schemas.microsoft.com/office/drawing/2014/main" id="{00000000-0008-0000-0100-000058000000}"/>
              </a:ext>
            </a:extLst>
          </xdr:cNvPr>
          <xdr:cNvGrpSpPr/>
        </xdr:nvGrpSpPr>
        <xdr:grpSpPr>
          <a:xfrm>
            <a:off x="6504313" y="8407904"/>
            <a:ext cx="1499617" cy="822921"/>
            <a:chOff x="6504313" y="8407904"/>
            <a:chExt cx="1499617" cy="822921"/>
          </a:xfrm>
        </xdr:grpSpPr>
        <xdr:sp macro="" textlink="">
          <xdr:nvSpPr>
            <xdr:cNvPr id="89" name="TextBox 70">
              <a:extLst>
                <a:ext uri="{FF2B5EF4-FFF2-40B4-BE49-F238E27FC236}">
                  <a16:creationId xmlns:a16="http://schemas.microsoft.com/office/drawing/2014/main" id="{00000000-0008-0000-0100-000059000000}"/>
                </a:ext>
              </a:extLst>
            </xdr:cNvPr>
            <xdr:cNvSpPr txBox="1"/>
          </xdr:nvSpPr>
          <xdr:spPr>
            <a:xfrm>
              <a:off x="6836260" y="8407904"/>
              <a:ext cx="656161" cy="46166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90" name="TextBox 121">
              <a:extLst>
                <a:ext uri="{FF2B5EF4-FFF2-40B4-BE49-F238E27FC236}">
                  <a16:creationId xmlns:a16="http://schemas.microsoft.com/office/drawing/2014/main" id="{00000000-0008-0000-0100-00005A000000}"/>
                </a:ext>
              </a:extLst>
            </xdr:cNvPr>
            <xdr:cNvSpPr txBox="1"/>
          </xdr:nvSpPr>
          <xdr:spPr>
            <a:xfrm>
              <a:off x="6504313" y="8959820"/>
              <a:ext cx="1499617"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91" name="Straight Connector 72">
              <a:extLst>
                <a:ext uri="{FF2B5EF4-FFF2-40B4-BE49-F238E27FC236}">
                  <a16:creationId xmlns:a16="http://schemas.microsoft.com/office/drawing/2014/main" id="{00000000-0008-0000-0100-00005B000000}"/>
                </a:ext>
              </a:extLst>
            </xdr:cNvPr>
            <xdr:cNvCxnSpPr/>
          </xdr:nvCxnSpPr>
          <xdr:spPr>
            <a:xfrm>
              <a:off x="6602562" y="8945831"/>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27214</xdr:colOff>
      <xdr:row>45</xdr:row>
      <xdr:rowOff>176893</xdr:rowOff>
    </xdr:from>
    <xdr:to>
      <xdr:col>8</xdr:col>
      <xdr:colOff>358490</xdr:colOff>
      <xdr:row>55</xdr:row>
      <xdr:rowOff>105741</xdr:rowOff>
    </xdr:to>
    <xdr:grpSp>
      <xdr:nvGrpSpPr>
        <xdr:cNvPr id="92" name="Grupo 91">
          <a:hlinkClick xmlns:r="http://schemas.openxmlformats.org/officeDocument/2006/relationships" r:id="rId5"/>
          <a:extLst>
            <a:ext uri="{FF2B5EF4-FFF2-40B4-BE49-F238E27FC236}">
              <a16:creationId xmlns:a16="http://schemas.microsoft.com/office/drawing/2014/main" id="{00000000-0008-0000-0100-00005C000000}"/>
            </a:ext>
          </a:extLst>
        </xdr:cNvPr>
        <xdr:cNvGrpSpPr/>
      </xdr:nvGrpSpPr>
      <xdr:grpSpPr>
        <a:xfrm>
          <a:off x="4599214" y="8749393"/>
          <a:ext cx="1855276" cy="1833848"/>
          <a:chOff x="4624654" y="8760048"/>
          <a:chExt cx="1855276" cy="1833848"/>
        </a:xfrm>
        <a:solidFill>
          <a:schemeClr val="bg2">
            <a:lumMod val="75000"/>
          </a:schemeClr>
        </a:solidFill>
      </xdr:grpSpPr>
      <xdr:sp macro="" textlink="">
        <xdr:nvSpPr>
          <xdr:cNvPr id="93" name="Pentágono regular 92">
            <a:extLst>
              <a:ext uri="{FF2B5EF4-FFF2-40B4-BE49-F238E27FC236}">
                <a16:creationId xmlns:a16="http://schemas.microsoft.com/office/drawing/2014/main" id="{00000000-0008-0000-0100-00005D000000}"/>
              </a:ext>
            </a:extLst>
          </xdr:cNvPr>
          <xdr:cNvSpPr/>
        </xdr:nvSpPr>
        <xdr:spPr>
          <a:xfrm rot="10800000">
            <a:off x="4624654" y="8760048"/>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94" name="Group 69">
            <a:extLst>
              <a:ext uri="{FF2B5EF4-FFF2-40B4-BE49-F238E27FC236}">
                <a16:creationId xmlns:a16="http://schemas.microsoft.com/office/drawing/2014/main" id="{00000000-0008-0000-0100-00005E000000}"/>
              </a:ext>
            </a:extLst>
          </xdr:cNvPr>
          <xdr:cNvGrpSpPr/>
        </xdr:nvGrpSpPr>
        <xdr:grpSpPr>
          <a:xfrm>
            <a:off x="4818289" y="8799097"/>
            <a:ext cx="1499617" cy="744852"/>
            <a:chOff x="3116824" y="1658473"/>
            <a:chExt cx="1206048" cy="744852"/>
          </a:xfrm>
          <a:grpFill/>
        </xdr:grpSpPr>
        <xdr:sp macro="" textlink="">
          <xdr:nvSpPr>
            <xdr:cNvPr id="95" name="TextBox 70">
              <a:extLst>
                <a:ext uri="{FF2B5EF4-FFF2-40B4-BE49-F238E27FC236}">
                  <a16:creationId xmlns:a16="http://schemas.microsoft.com/office/drawing/2014/main" id="{00000000-0008-0000-0100-00005F000000}"/>
                </a:ext>
              </a:extLst>
            </xdr:cNvPr>
            <xdr:cNvSpPr txBox="1"/>
          </xdr:nvSpPr>
          <xdr:spPr>
            <a:xfrm>
              <a:off x="3497780" y="1658473"/>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6" name="TextBox 121">
              <a:extLst>
                <a:ext uri="{FF2B5EF4-FFF2-40B4-BE49-F238E27FC236}">
                  <a16:creationId xmlns:a16="http://schemas.microsoft.com/office/drawing/2014/main" id="{00000000-0008-0000-0100-000060000000}"/>
                </a:ext>
              </a:extLst>
            </xdr:cNvPr>
            <xdr:cNvSpPr txBox="1"/>
          </xdr:nvSpPr>
          <xdr:spPr>
            <a:xfrm>
              <a:off x="3116824" y="2132320"/>
              <a:ext cx="1206048" cy="271005"/>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97" name="Straight Connector 72">
              <a:extLst>
                <a:ext uri="{FF2B5EF4-FFF2-40B4-BE49-F238E27FC236}">
                  <a16:creationId xmlns:a16="http://schemas.microsoft.com/office/drawing/2014/main" id="{00000000-0008-0000-0100-000061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28</xdr:row>
      <xdr:rowOff>108857</xdr:rowOff>
    </xdr:from>
    <xdr:to>
      <xdr:col>13</xdr:col>
      <xdr:colOff>405098</xdr:colOff>
      <xdr:row>38</xdr:row>
      <xdr:rowOff>59133</xdr:rowOff>
    </xdr:to>
    <xdr:grpSp>
      <xdr:nvGrpSpPr>
        <xdr:cNvPr id="111" name="Grupo 110">
          <a:hlinkClick xmlns:r="http://schemas.openxmlformats.org/officeDocument/2006/relationships" r:id="rId5"/>
          <a:extLst>
            <a:ext uri="{FF2B5EF4-FFF2-40B4-BE49-F238E27FC236}">
              <a16:creationId xmlns:a16="http://schemas.microsoft.com/office/drawing/2014/main" id="{00000000-0008-0000-0100-00006F000000}"/>
            </a:ext>
          </a:extLst>
        </xdr:cNvPr>
        <xdr:cNvGrpSpPr/>
      </xdr:nvGrpSpPr>
      <xdr:grpSpPr>
        <a:xfrm>
          <a:off x="8477250" y="5442857"/>
          <a:ext cx="1833848" cy="1855276"/>
          <a:chOff x="8489891" y="5449376"/>
          <a:chExt cx="1833848" cy="1855276"/>
        </a:xfrm>
        <a:solidFill>
          <a:schemeClr val="bg1">
            <a:lumMod val="50000"/>
          </a:schemeClr>
        </a:solidFill>
      </xdr:grpSpPr>
      <xdr:sp macro="" textlink="">
        <xdr:nvSpPr>
          <xdr:cNvPr id="112" name="Pentágono regular 111">
            <a:extLst>
              <a:ext uri="{FF2B5EF4-FFF2-40B4-BE49-F238E27FC236}">
                <a16:creationId xmlns:a16="http://schemas.microsoft.com/office/drawing/2014/main" id="{00000000-0008-0000-0100-000070000000}"/>
              </a:ext>
            </a:extLst>
          </xdr:cNvPr>
          <xdr:cNvSpPr/>
        </xdr:nvSpPr>
        <xdr:spPr>
          <a:xfrm rot="5983563">
            <a:off x="8479177" y="5460090"/>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bg1"/>
              </a:solidFill>
            </a:endParaRPr>
          </a:p>
        </xdr:txBody>
      </xdr:sp>
      <xdr:grpSp>
        <xdr:nvGrpSpPr>
          <xdr:cNvPr id="113" name="Group 69">
            <a:extLst>
              <a:ext uri="{FF2B5EF4-FFF2-40B4-BE49-F238E27FC236}">
                <a16:creationId xmlns:a16="http://schemas.microsoft.com/office/drawing/2014/main" id="{00000000-0008-0000-0100-000071000000}"/>
              </a:ext>
            </a:extLst>
          </xdr:cNvPr>
          <xdr:cNvGrpSpPr/>
        </xdr:nvGrpSpPr>
        <xdr:grpSpPr>
          <a:xfrm rot="5400000">
            <a:off x="8720483" y="5442656"/>
            <a:ext cx="1159453" cy="1499617"/>
            <a:chOff x="3116366" y="1720578"/>
            <a:chExt cx="932476" cy="1499617"/>
          </a:xfrm>
          <a:grpFill/>
        </xdr:grpSpPr>
        <xdr:sp macro="" textlink="">
          <xdr:nvSpPr>
            <xdr:cNvPr id="114" name="TextBox 70">
              <a:extLst>
                <a:ext uri="{FF2B5EF4-FFF2-40B4-BE49-F238E27FC236}">
                  <a16:creationId xmlns:a16="http://schemas.microsoft.com/office/drawing/2014/main" id="{00000000-0008-0000-0100-000072000000}"/>
                </a:ext>
              </a:extLst>
            </xdr:cNvPr>
            <xdr:cNvSpPr txBox="1"/>
          </xdr:nvSpPr>
          <xdr:spPr>
            <a:xfrm rot="16200000">
              <a:off x="2973929" y="2234339"/>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115" name="TextBox 121">
              <a:extLst>
                <a:ext uri="{FF2B5EF4-FFF2-40B4-BE49-F238E27FC236}">
                  <a16:creationId xmlns:a16="http://schemas.microsoft.com/office/drawing/2014/main" id="{00000000-0008-0000-0100-000073000000}"/>
                </a:ext>
              </a:extLst>
            </xdr:cNvPr>
            <xdr:cNvSpPr txBox="1"/>
          </xdr:nvSpPr>
          <xdr:spPr>
            <a:xfrm rot="16200000">
              <a:off x="3048336" y="2219690"/>
              <a:ext cx="1499617" cy="501394"/>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 Previsión de Recursos Humanos</a:t>
              </a:r>
            </a:p>
          </xdr:txBody>
        </xdr:sp>
        <xdr:cxnSp macro="">
          <xdr:nvCxnSpPr>
            <xdr:cNvPr id="116" name="Straight Connector 72">
              <a:extLst>
                <a:ext uri="{FF2B5EF4-FFF2-40B4-BE49-F238E27FC236}">
                  <a16:creationId xmlns:a16="http://schemas.microsoft.com/office/drawing/2014/main" id="{00000000-0008-0000-0100-000074000000}"/>
                </a:ext>
              </a:extLst>
            </xdr:cNvPr>
            <xdr:cNvCxnSpPr/>
          </xdr:nvCxnSpPr>
          <xdr:spPr>
            <a:xfrm rot="16200000">
              <a:off x="2931451" y="2475433"/>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734785</xdr:colOff>
      <xdr:row>19</xdr:row>
      <xdr:rowOff>27214</xdr:rowOff>
    </xdr:from>
    <xdr:to>
      <xdr:col>13</xdr:col>
      <xdr:colOff>282633</xdr:colOff>
      <xdr:row>28</xdr:row>
      <xdr:rowOff>167990</xdr:rowOff>
    </xdr:to>
    <xdr:grpSp>
      <xdr:nvGrpSpPr>
        <xdr:cNvPr id="118" name="Grupo 117">
          <a:hlinkClick xmlns:r="http://schemas.openxmlformats.org/officeDocument/2006/relationships" r:id="rId5"/>
          <a:extLst>
            <a:ext uri="{FF2B5EF4-FFF2-40B4-BE49-F238E27FC236}">
              <a16:creationId xmlns:a16="http://schemas.microsoft.com/office/drawing/2014/main" id="{00000000-0008-0000-0100-000076000000}"/>
            </a:ext>
          </a:extLst>
        </xdr:cNvPr>
        <xdr:cNvGrpSpPr/>
      </xdr:nvGrpSpPr>
      <xdr:grpSpPr>
        <a:xfrm>
          <a:off x="8354785" y="3646714"/>
          <a:ext cx="1833848" cy="1855276"/>
          <a:chOff x="8432967" y="3675101"/>
          <a:chExt cx="1833848" cy="1855276"/>
        </a:xfrm>
        <a:solidFill>
          <a:schemeClr val="bg1">
            <a:lumMod val="65000"/>
          </a:schemeClr>
        </a:solidFill>
      </xdr:grpSpPr>
      <xdr:sp macro="" textlink="">
        <xdr:nvSpPr>
          <xdr:cNvPr id="119" name="Pentágono regular 118">
            <a:extLst>
              <a:ext uri="{FF2B5EF4-FFF2-40B4-BE49-F238E27FC236}">
                <a16:creationId xmlns:a16="http://schemas.microsoft.com/office/drawing/2014/main" id="{00000000-0008-0000-0100-000077000000}"/>
              </a:ext>
            </a:extLst>
          </xdr:cNvPr>
          <xdr:cNvSpPr/>
        </xdr:nvSpPr>
        <xdr:spPr>
          <a:xfrm rot="4547856">
            <a:off x="8422253" y="3685815"/>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20" name="Group 69">
            <a:extLst>
              <a:ext uri="{FF2B5EF4-FFF2-40B4-BE49-F238E27FC236}">
                <a16:creationId xmlns:a16="http://schemas.microsoft.com/office/drawing/2014/main" id="{00000000-0008-0000-0100-000078000000}"/>
              </a:ext>
            </a:extLst>
          </xdr:cNvPr>
          <xdr:cNvGrpSpPr/>
        </xdr:nvGrpSpPr>
        <xdr:grpSpPr>
          <a:xfrm rot="4762351">
            <a:off x="8661712" y="3711571"/>
            <a:ext cx="1042793" cy="1499617"/>
            <a:chOff x="3170574" y="1815110"/>
            <a:chExt cx="838653" cy="1499617"/>
          </a:xfrm>
          <a:grpFill/>
        </xdr:grpSpPr>
        <xdr:sp macro="" textlink="">
          <xdr:nvSpPr>
            <xdr:cNvPr id="121" name="TextBox 70">
              <a:extLst>
                <a:ext uri="{FF2B5EF4-FFF2-40B4-BE49-F238E27FC236}">
                  <a16:creationId xmlns:a16="http://schemas.microsoft.com/office/drawing/2014/main" id="{00000000-0008-0000-0100-000079000000}"/>
                </a:ext>
              </a:extLst>
            </xdr:cNvPr>
            <xdr:cNvSpPr txBox="1"/>
          </xdr:nvSpPr>
          <xdr:spPr>
            <a:xfrm rot="16837649">
              <a:off x="3028137" y="2176701"/>
              <a:ext cx="656161" cy="371288"/>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22" name="TextBox 121">
              <a:extLst>
                <a:ext uri="{FF2B5EF4-FFF2-40B4-BE49-F238E27FC236}">
                  <a16:creationId xmlns:a16="http://schemas.microsoft.com/office/drawing/2014/main" id="{00000000-0008-0000-0100-00007A000000}"/>
                </a:ext>
              </a:extLst>
            </xdr:cNvPr>
            <xdr:cNvSpPr txBox="1"/>
          </xdr:nvSpPr>
          <xdr:spPr>
            <a:xfrm rot="16837649">
              <a:off x="3079911" y="2385411"/>
              <a:ext cx="1499617" cy="359015"/>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Anual de Vacantes</a:t>
              </a:r>
            </a:p>
          </xdr:txBody>
        </xdr:sp>
        <xdr:cxnSp macro="">
          <xdr:nvCxnSpPr>
            <xdr:cNvPr id="123" name="Straight Connector 72">
              <a:extLst>
                <a:ext uri="{FF2B5EF4-FFF2-40B4-BE49-F238E27FC236}">
                  <a16:creationId xmlns:a16="http://schemas.microsoft.com/office/drawing/2014/main" id="{00000000-0008-0000-0100-00007B000000}"/>
                </a:ext>
              </a:extLst>
            </xdr:cNvPr>
            <xdr:cNvCxnSpPr/>
          </xdr:nvCxnSpPr>
          <xdr:spPr>
            <a:xfrm rot="16837649">
              <a:off x="2954923" y="2437334"/>
              <a:ext cx="1113200"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530678</xdr:colOff>
      <xdr:row>6</xdr:row>
      <xdr:rowOff>95250</xdr:rowOff>
    </xdr:from>
    <xdr:to>
      <xdr:col>10</xdr:col>
      <xdr:colOff>99954</xdr:colOff>
      <xdr:row>16</xdr:row>
      <xdr:rowOff>24098</xdr:rowOff>
    </xdr:to>
    <xdr:grpSp>
      <xdr:nvGrpSpPr>
        <xdr:cNvPr id="146" name="Grupo 145">
          <a:hlinkClick xmlns:r="http://schemas.openxmlformats.org/officeDocument/2006/relationships" r:id="rId6"/>
          <a:extLst>
            <a:ext uri="{FF2B5EF4-FFF2-40B4-BE49-F238E27FC236}">
              <a16:creationId xmlns:a16="http://schemas.microsoft.com/office/drawing/2014/main" id="{00000000-0008-0000-0100-000092000000}"/>
            </a:ext>
          </a:extLst>
        </xdr:cNvPr>
        <xdr:cNvGrpSpPr/>
      </xdr:nvGrpSpPr>
      <xdr:grpSpPr>
        <a:xfrm>
          <a:off x="5864678" y="1238250"/>
          <a:ext cx="1855276" cy="1833848"/>
          <a:chOff x="5877243" y="1183581"/>
          <a:chExt cx="1855276" cy="1833848"/>
        </a:xfrm>
        <a:solidFill>
          <a:schemeClr val="bg1">
            <a:lumMod val="50000"/>
          </a:schemeClr>
        </a:solidFill>
      </xdr:grpSpPr>
      <xdr:sp macro="" textlink="">
        <xdr:nvSpPr>
          <xdr:cNvPr id="147" name="Pentágono regular 146">
            <a:extLst>
              <a:ext uri="{FF2B5EF4-FFF2-40B4-BE49-F238E27FC236}">
                <a16:creationId xmlns:a16="http://schemas.microsoft.com/office/drawing/2014/main" id="{00000000-0008-0000-0100-000093000000}"/>
              </a:ext>
            </a:extLst>
          </xdr:cNvPr>
          <xdr:cNvSpPr/>
        </xdr:nvSpPr>
        <xdr:spPr>
          <a:xfrm rot="939102">
            <a:off x="5877243" y="1183581"/>
            <a:ext cx="1855276" cy="1833848"/>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48" name="Group 69">
            <a:extLst>
              <a:ext uri="{FF2B5EF4-FFF2-40B4-BE49-F238E27FC236}">
                <a16:creationId xmlns:a16="http://schemas.microsoft.com/office/drawing/2014/main" id="{00000000-0008-0000-0100-000094000000}"/>
              </a:ext>
            </a:extLst>
          </xdr:cNvPr>
          <xdr:cNvGrpSpPr/>
        </xdr:nvGrpSpPr>
        <xdr:grpSpPr>
          <a:xfrm>
            <a:off x="6113753" y="1382900"/>
            <a:ext cx="1206048" cy="1464351"/>
            <a:chOff x="3158611" y="1662185"/>
            <a:chExt cx="1206048" cy="1464351"/>
          </a:xfrm>
          <a:grpFill/>
        </xdr:grpSpPr>
        <xdr:sp macro="" textlink="">
          <xdr:nvSpPr>
            <xdr:cNvPr id="149" name="TextBox 70">
              <a:extLst>
                <a:ext uri="{FF2B5EF4-FFF2-40B4-BE49-F238E27FC236}">
                  <a16:creationId xmlns:a16="http://schemas.microsoft.com/office/drawing/2014/main" id="{00000000-0008-0000-0100-000095000000}"/>
                </a:ext>
              </a:extLst>
            </xdr:cNvPr>
            <xdr:cNvSpPr txBox="1"/>
          </xdr:nvSpPr>
          <xdr:spPr>
            <a:xfrm>
              <a:off x="3644981" y="1662185"/>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50" name="TextBox 121">
              <a:extLst>
                <a:ext uri="{FF2B5EF4-FFF2-40B4-BE49-F238E27FC236}">
                  <a16:creationId xmlns:a16="http://schemas.microsoft.com/office/drawing/2014/main" id="{00000000-0008-0000-0100-000096000000}"/>
                </a:ext>
              </a:extLst>
            </xdr:cNvPr>
            <xdr:cNvSpPr txBox="1"/>
          </xdr:nvSpPr>
          <xdr:spPr>
            <a:xfrm>
              <a:off x="3158611" y="2149024"/>
              <a:ext cx="1206048" cy="977512"/>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PINAR</a:t>
              </a:r>
            </a:p>
            <a:p>
              <a:pPr algn="ctr"/>
              <a:endParaRPr lang="en-US" sz="1200" b="1" kern="0">
                <a:solidFill>
                  <a:schemeClr val="bg1"/>
                </a:solidFill>
                <a:latin typeface="Arial" pitchFamily="34" charset="0"/>
                <a:cs typeface="Arial" pitchFamily="34" charset="0"/>
              </a:endParaRPr>
            </a:p>
            <a:p>
              <a:pPr algn="ctr"/>
              <a:r>
                <a:rPr lang="en-US" sz="1200" b="1" kern="0">
                  <a:solidFill>
                    <a:schemeClr val="bg1"/>
                  </a:solidFill>
                  <a:latin typeface="Arial" pitchFamily="34" charset="0"/>
                  <a:cs typeface="Arial" pitchFamily="34" charset="0"/>
                </a:rPr>
                <a:t>Plan Institucional de Archivos </a:t>
              </a:r>
            </a:p>
          </xdr:txBody>
        </xdr:sp>
        <xdr:cxnSp macro="">
          <xdr:nvCxnSpPr>
            <xdr:cNvPr id="151" name="Straight Connector 72">
              <a:extLst>
                <a:ext uri="{FF2B5EF4-FFF2-40B4-BE49-F238E27FC236}">
                  <a16:creationId xmlns:a16="http://schemas.microsoft.com/office/drawing/2014/main" id="{00000000-0008-0000-0100-000097000000}"/>
                </a:ext>
              </a:extLst>
            </xdr:cNvPr>
            <xdr:cNvCxnSpPr/>
          </xdr:nvCxnSpPr>
          <xdr:spPr>
            <a:xfrm>
              <a:off x="3313996" y="210803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557893</xdr:colOff>
      <xdr:row>11</xdr:row>
      <xdr:rowOff>27214</xdr:rowOff>
    </xdr:from>
    <xdr:to>
      <xdr:col>12</xdr:col>
      <xdr:colOff>127169</xdr:colOff>
      <xdr:row>20</xdr:row>
      <xdr:rowOff>146562</xdr:rowOff>
    </xdr:to>
    <xdr:grpSp>
      <xdr:nvGrpSpPr>
        <xdr:cNvPr id="152" name="Grupo 151">
          <a:hlinkClick xmlns:r="http://schemas.openxmlformats.org/officeDocument/2006/relationships" r:id="rId7"/>
          <a:extLst>
            <a:ext uri="{FF2B5EF4-FFF2-40B4-BE49-F238E27FC236}">
              <a16:creationId xmlns:a16="http://schemas.microsoft.com/office/drawing/2014/main" id="{00000000-0008-0000-0100-000098000000}"/>
            </a:ext>
          </a:extLst>
        </xdr:cNvPr>
        <xdr:cNvGrpSpPr/>
      </xdr:nvGrpSpPr>
      <xdr:grpSpPr>
        <a:xfrm>
          <a:off x="7415893" y="2122714"/>
          <a:ext cx="1855276" cy="1833848"/>
          <a:chOff x="7458390" y="2134958"/>
          <a:chExt cx="1855276" cy="1833848"/>
        </a:xfrm>
      </xdr:grpSpPr>
      <xdr:sp macro="" textlink="">
        <xdr:nvSpPr>
          <xdr:cNvPr id="153" name="Pentágono regular 152">
            <a:extLst>
              <a:ext uri="{FF2B5EF4-FFF2-40B4-BE49-F238E27FC236}">
                <a16:creationId xmlns:a16="http://schemas.microsoft.com/office/drawing/2014/main" id="{00000000-0008-0000-0100-000099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54" name="Group 69">
            <a:extLst>
              <a:ext uri="{FF2B5EF4-FFF2-40B4-BE49-F238E27FC236}">
                <a16:creationId xmlns:a16="http://schemas.microsoft.com/office/drawing/2014/main" id="{00000000-0008-0000-0100-00009A000000}"/>
              </a:ext>
            </a:extLst>
          </xdr:cNvPr>
          <xdr:cNvGrpSpPr/>
        </xdr:nvGrpSpPr>
        <xdr:grpSpPr>
          <a:xfrm rot="2532194">
            <a:off x="7631373" y="2439938"/>
            <a:ext cx="1524407" cy="1144133"/>
            <a:chOff x="3138673" y="1768852"/>
            <a:chExt cx="1225985" cy="1144133"/>
          </a:xfrm>
        </xdr:grpSpPr>
        <xdr:sp macro="" textlink="">
          <xdr:nvSpPr>
            <xdr:cNvPr id="155" name="TextBox 70">
              <a:extLst>
                <a:ext uri="{FF2B5EF4-FFF2-40B4-BE49-F238E27FC236}">
                  <a16:creationId xmlns:a16="http://schemas.microsoft.com/office/drawing/2014/main" id="{00000000-0008-0000-0100-00009B000000}"/>
                </a:ext>
              </a:extLst>
            </xdr:cNvPr>
            <xdr:cNvSpPr txBox="1"/>
          </xdr:nvSpPr>
          <xdr:spPr>
            <a:xfrm rot="19067806">
              <a:off x="3253275" y="1768852"/>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56" name="TextBox 121">
              <a:extLst>
                <a:ext uri="{FF2B5EF4-FFF2-40B4-BE49-F238E27FC236}">
                  <a16:creationId xmlns:a16="http://schemas.microsoft.com/office/drawing/2014/main" id="{00000000-0008-0000-0100-00009C000000}"/>
                </a:ext>
              </a:extLst>
            </xdr:cNvPr>
            <xdr:cNvSpPr txBox="1"/>
          </xdr:nvSpPr>
          <xdr:spPr>
            <a:xfrm rot="19067806">
              <a:off x="3158610" y="2245495"/>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57" name="Straight Connector 72">
              <a:extLst>
                <a:ext uri="{FF2B5EF4-FFF2-40B4-BE49-F238E27FC236}">
                  <a16:creationId xmlns:a16="http://schemas.microsoft.com/office/drawing/2014/main" id="{00000000-0008-0000-0100-00009D000000}"/>
                </a:ext>
              </a:extLst>
            </xdr:cNvPr>
            <xdr:cNvCxnSpPr/>
          </xdr:nvCxnSpPr>
          <xdr:spPr>
            <a:xfrm rot="19067806">
              <a:off x="3138673" y="223225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112867</xdr:colOff>
      <xdr:row>36</xdr:row>
      <xdr:rowOff>122464</xdr:rowOff>
    </xdr:from>
    <xdr:to>
      <xdr:col>12</xdr:col>
      <xdr:colOff>432312</xdr:colOff>
      <xdr:row>46</xdr:row>
      <xdr:rowOff>72740</xdr:rowOff>
    </xdr:to>
    <xdr:grpSp>
      <xdr:nvGrpSpPr>
        <xdr:cNvPr id="165" name="Grupo 164">
          <a:hlinkClick xmlns:r="http://schemas.openxmlformats.org/officeDocument/2006/relationships" r:id="rId5"/>
          <a:extLst>
            <a:ext uri="{FF2B5EF4-FFF2-40B4-BE49-F238E27FC236}">
              <a16:creationId xmlns:a16="http://schemas.microsoft.com/office/drawing/2014/main" id="{00000000-0008-0000-0100-0000A5000000}"/>
            </a:ext>
          </a:extLst>
        </xdr:cNvPr>
        <xdr:cNvGrpSpPr/>
      </xdr:nvGrpSpPr>
      <xdr:grpSpPr>
        <a:xfrm>
          <a:off x="7732867" y="6980464"/>
          <a:ext cx="1843445" cy="1855276"/>
          <a:chOff x="7735216" y="6954800"/>
          <a:chExt cx="1843445" cy="1855276"/>
        </a:xfrm>
      </xdr:grpSpPr>
      <xdr:sp macro="" textlink="">
        <xdr:nvSpPr>
          <xdr:cNvPr id="166" name="Pentágono regular 165">
            <a:extLst>
              <a:ext uri="{FF2B5EF4-FFF2-40B4-BE49-F238E27FC236}">
                <a16:creationId xmlns:a16="http://schemas.microsoft.com/office/drawing/2014/main" id="{00000000-0008-0000-0100-0000A6000000}"/>
              </a:ext>
            </a:extLst>
          </xdr:cNvPr>
          <xdr:cNvSpPr/>
        </xdr:nvSpPr>
        <xdr:spPr>
          <a:xfrm rot="3322644">
            <a:off x="7734099" y="6965514"/>
            <a:ext cx="1855276" cy="1833848"/>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67" name="Group 69">
            <a:extLst>
              <a:ext uri="{FF2B5EF4-FFF2-40B4-BE49-F238E27FC236}">
                <a16:creationId xmlns:a16="http://schemas.microsoft.com/office/drawing/2014/main" id="{00000000-0008-0000-0100-0000A7000000}"/>
              </a:ext>
            </a:extLst>
          </xdr:cNvPr>
          <xdr:cNvGrpSpPr/>
        </xdr:nvGrpSpPr>
        <xdr:grpSpPr>
          <a:xfrm rot="18494381">
            <a:off x="8072255" y="7170196"/>
            <a:ext cx="1087452" cy="1761529"/>
            <a:chOff x="3258444" y="1656423"/>
            <a:chExt cx="874569" cy="1761529"/>
          </a:xfrm>
        </xdr:grpSpPr>
        <xdr:sp macro="" textlink="">
          <xdr:nvSpPr>
            <xdr:cNvPr id="168" name="TextBox 70">
              <a:extLst>
                <a:ext uri="{FF2B5EF4-FFF2-40B4-BE49-F238E27FC236}">
                  <a16:creationId xmlns:a16="http://schemas.microsoft.com/office/drawing/2014/main" id="{00000000-0008-0000-0100-0000A8000000}"/>
                </a:ext>
              </a:extLst>
            </xdr:cNvPr>
            <xdr:cNvSpPr txBox="1"/>
          </xdr:nvSpPr>
          <xdr:spPr>
            <a:xfrm rot="3105619">
              <a:off x="3619288" y="1798860"/>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69" name="TextBox 121">
              <a:extLst>
                <a:ext uri="{FF2B5EF4-FFF2-40B4-BE49-F238E27FC236}">
                  <a16:creationId xmlns:a16="http://schemas.microsoft.com/office/drawing/2014/main" id="{00000000-0008-0000-0100-0000A9000000}"/>
                </a:ext>
              </a:extLst>
            </xdr:cNvPr>
            <xdr:cNvSpPr txBox="1"/>
          </xdr:nvSpPr>
          <xdr:spPr>
            <a:xfrm rot="3105619">
              <a:off x="2802412" y="2374367"/>
              <a:ext cx="1499617" cy="58755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70" name="Straight Connector 72">
              <a:extLst>
                <a:ext uri="{FF2B5EF4-FFF2-40B4-BE49-F238E27FC236}">
                  <a16:creationId xmlns:a16="http://schemas.microsoft.com/office/drawing/2014/main" id="{00000000-0008-0000-0100-0000AA000000}"/>
                </a:ext>
              </a:extLst>
            </xdr:cNvPr>
            <xdr:cNvCxnSpPr/>
          </xdr:nvCxnSpPr>
          <xdr:spPr>
            <a:xfrm rot="3105619">
              <a:off x="3318361" y="2308835"/>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639535</xdr:colOff>
      <xdr:row>43</xdr:row>
      <xdr:rowOff>122464</xdr:rowOff>
    </xdr:from>
    <xdr:to>
      <xdr:col>6</xdr:col>
      <xdr:colOff>118016</xdr:colOff>
      <xdr:row>53</xdr:row>
      <xdr:rowOff>51312</xdr:rowOff>
    </xdr:to>
    <xdr:grpSp>
      <xdr:nvGrpSpPr>
        <xdr:cNvPr id="171" name="Grupo 170">
          <a:hlinkClick xmlns:r="http://schemas.openxmlformats.org/officeDocument/2006/relationships" r:id="rId5"/>
          <a:extLst>
            <a:ext uri="{FF2B5EF4-FFF2-40B4-BE49-F238E27FC236}">
              <a16:creationId xmlns:a16="http://schemas.microsoft.com/office/drawing/2014/main" id="{00000000-0008-0000-0100-0000AB000000}"/>
            </a:ext>
          </a:extLst>
        </xdr:cNvPr>
        <xdr:cNvGrpSpPr/>
      </xdr:nvGrpSpPr>
      <xdr:grpSpPr>
        <a:xfrm>
          <a:off x="2925535" y="8313964"/>
          <a:ext cx="1764481" cy="1833848"/>
          <a:chOff x="2857500" y="8273143"/>
          <a:chExt cx="1855276" cy="1833848"/>
        </a:xfrm>
      </xdr:grpSpPr>
      <xdr:sp macro="" textlink="">
        <xdr:nvSpPr>
          <xdr:cNvPr id="172" name="Pentágono regular 171">
            <a:extLst>
              <a:ext uri="{FF2B5EF4-FFF2-40B4-BE49-F238E27FC236}">
                <a16:creationId xmlns:a16="http://schemas.microsoft.com/office/drawing/2014/main" id="{00000000-0008-0000-0100-0000AC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3" name="Group 69">
            <a:extLst>
              <a:ext uri="{FF2B5EF4-FFF2-40B4-BE49-F238E27FC236}">
                <a16:creationId xmlns:a16="http://schemas.microsoft.com/office/drawing/2014/main" id="{00000000-0008-0000-0100-0000AD000000}"/>
              </a:ext>
            </a:extLst>
          </xdr:cNvPr>
          <xdr:cNvGrpSpPr/>
        </xdr:nvGrpSpPr>
        <xdr:grpSpPr>
          <a:xfrm rot="1957005">
            <a:off x="3186946" y="8400408"/>
            <a:ext cx="1499617" cy="764928"/>
            <a:chOff x="3069790" y="1710265"/>
            <a:chExt cx="1206048" cy="764928"/>
          </a:xfrm>
        </xdr:grpSpPr>
        <xdr:sp macro="" textlink="">
          <xdr:nvSpPr>
            <xdr:cNvPr id="174" name="TextBox 70">
              <a:extLst>
                <a:ext uri="{FF2B5EF4-FFF2-40B4-BE49-F238E27FC236}">
                  <a16:creationId xmlns:a16="http://schemas.microsoft.com/office/drawing/2014/main" id="{00000000-0008-0000-0100-0000AE000000}"/>
                </a:ext>
              </a:extLst>
            </xdr:cNvPr>
            <xdr:cNvSpPr txBox="1"/>
          </xdr:nvSpPr>
          <xdr:spPr>
            <a:xfrm rot="19642995">
              <a:off x="3290574" y="1710265"/>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75" name="TextBox 121">
              <a:extLst>
                <a:ext uri="{FF2B5EF4-FFF2-40B4-BE49-F238E27FC236}">
                  <a16:creationId xmlns:a16="http://schemas.microsoft.com/office/drawing/2014/main" id="{00000000-0008-0000-0100-0000AF000000}"/>
                </a:ext>
              </a:extLst>
            </xdr:cNvPr>
            <xdr:cNvSpPr txBox="1"/>
          </xdr:nvSpPr>
          <xdr:spPr>
            <a:xfrm rot="19642995">
              <a:off x="3069790" y="2204188"/>
              <a:ext cx="1206048" cy="27100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76" name="Straight Connector 72">
              <a:extLst>
                <a:ext uri="{FF2B5EF4-FFF2-40B4-BE49-F238E27FC236}">
                  <a16:creationId xmlns:a16="http://schemas.microsoft.com/office/drawing/2014/main" id="{00000000-0008-0000-0100-0000B0000000}"/>
                </a:ext>
              </a:extLst>
            </xdr:cNvPr>
            <xdr:cNvCxnSpPr/>
          </xdr:nvCxnSpPr>
          <xdr:spPr>
            <a:xfrm rot="19642995">
              <a:off x="3148820" y="2191006"/>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149678</xdr:colOff>
      <xdr:row>36</xdr:row>
      <xdr:rowOff>131843</xdr:rowOff>
    </xdr:from>
    <xdr:to>
      <xdr:col>4</xdr:col>
      <xdr:colOff>459526</xdr:colOff>
      <xdr:row>46</xdr:row>
      <xdr:rowOff>82119</xdr:rowOff>
    </xdr:to>
    <xdr:grpSp>
      <xdr:nvGrpSpPr>
        <xdr:cNvPr id="177" name="Grupo 176">
          <a:hlinkClick xmlns:r="http://schemas.openxmlformats.org/officeDocument/2006/relationships" r:id="rId8"/>
          <a:extLst>
            <a:ext uri="{FF2B5EF4-FFF2-40B4-BE49-F238E27FC236}">
              <a16:creationId xmlns:a16="http://schemas.microsoft.com/office/drawing/2014/main" id="{00000000-0008-0000-0100-0000B1000000}"/>
            </a:ext>
          </a:extLst>
        </xdr:cNvPr>
        <xdr:cNvGrpSpPr/>
      </xdr:nvGrpSpPr>
      <xdr:grpSpPr>
        <a:xfrm>
          <a:off x="1673678" y="6989843"/>
          <a:ext cx="1833848" cy="1855276"/>
          <a:chOff x="1607901" y="6443503"/>
          <a:chExt cx="1833848" cy="1855276"/>
        </a:xfrm>
      </xdr:grpSpPr>
      <xdr:sp macro="" textlink="">
        <xdr:nvSpPr>
          <xdr:cNvPr id="178" name="Pentágono regular 177">
            <a:extLst>
              <a:ext uri="{FF2B5EF4-FFF2-40B4-BE49-F238E27FC236}">
                <a16:creationId xmlns:a16="http://schemas.microsoft.com/office/drawing/2014/main" id="{00000000-0008-0000-0100-0000B2000000}"/>
              </a:ext>
            </a:extLst>
          </xdr:cNvPr>
          <xdr:cNvSpPr/>
        </xdr:nvSpPr>
        <xdr:spPr>
          <a:xfrm rot="14460895">
            <a:off x="1597187"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79" name="Group 69">
            <a:extLst>
              <a:ext uri="{FF2B5EF4-FFF2-40B4-BE49-F238E27FC236}">
                <a16:creationId xmlns:a16="http://schemas.microsoft.com/office/drawing/2014/main" id="{00000000-0008-0000-0100-0000B3000000}"/>
              </a:ext>
            </a:extLst>
          </xdr:cNvPr>
          <xdr:cNvGrpSpPr/>
        </xdr:nvGrpSpPr>
        <xdr:grpSpPr>
          <a:xfrm rot="3681421">
            <a:off x="2202751" y="6329238"/>
            <a:ext cx="592219" cy="1499617"/>
            <a:chOff x="3291180" y="1713341"/>
            <a:chExt cx="476284" cy="1499617"/>
          </a:xfrm>
        </xdr:grpSpPr>
        <xdr:sp macro="" textlink="">
          <xdr:nvSpPr>
            <xdr:cNvPr id="180" name="TextBox 70">
              <a:extLst>
                <a:ext uri="{FF2B5EF4-FFF2-40B4-BE49-F238E27FC236}">
                  <a16:creationId xmlns:a16="http://schemas.microsoft.com/office/drawing/2014/main" id="{00000000-0008-0000-0100-0000B4000000}"/>
                </a:ext>
              </a:extLst>
            </xdr:cNvPr>
            <xdr:cNvSpPr txBox="1"/>
          </xdr:nvSpPr>
          <xdr:spPr>
            <a:xfrm rot="17918579">
              <a:off x="3148743" y="1897833"/>
              <a:ext cx="656161" cy="3712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81" name="TextBox 121">
              <a:extLst>
                <a:ext uri="{FF2B5EF4-FFF2-40B4-BE49-F238E27FC236}">
                  <a16:creationId xmlns:a16="http://schemas.microsoft.com/office/drawing/2014/main" id="{00000000-0008-0000-0100-0000B5000000}"/>
                </a:ext>
              </a:extLst>
            </xdr:cNvPr>
            <xdr:cNvSpPr txBox="1"/>
          </xdr:nvSpPr>
          <xdr:spPr>
            <a:xfrm rot="17918579">
              <a:off x="2908679" y="2354174"/>
              <a:ext cx="1499617" cy="21795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82" name="Straight Connector 72">
              <a:extLst>
                <a:ext uri="{FF2B5EF4-FFF2-40B4-BE49-F238E27FC236}">
                  <a16:creationId xmlns:a16="http://schemas.microsoft.com/office/drawing/2014/main" id="{00000000-0008-0000-0100-0000B6000000}"/>
                </a:ext>
              </a:extLst>
            </xdr:cNvPr>
            <xdr:cNvCxnSpPr/>
          </xdr:nvCxnSpPr>
          <xdr:spPr>
            <a:xfrm rot="17918579">
              <a:off x="2967361" y="2365244"/>
              <a:ext cx="111320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174625</xdr:colOff>
      <xdr:row>6</xdr:row>
      <xdr:rowOff>47625</xdr:rowOff>
    </xdr:from>
    <xdr:to>
      <xdr:col>7</xdr:col>
      <xdr:colOff>505901</xdr:colOff>
      <xdr:row>15</xdr:row>
      <xdr:rowOff>166971</xdr:rowOff>
    </xdr:to>
    <xdr:grpSp>
      <xdr:nvGrpSpPr>
        <xdr:cNvPr id="104" name="Grupo 103">
          <a:hlinkClick xmlns:r="http://schemas.openxmlformats.org/officeDocument/2006/relationships" r:id="rId9"/>
          <a:extLst>
            <a:ext uri="{FF2B5EF4-FFF2-40B4-BE49-F238E27FC236}">
              <a16:creationId xmlns:a16="http://schemas.microsoft.com/office/drawing/2014/main" id="{00000000-0008-0000-0100-000068000000}"/>
            </a:ext>
          </a:extLst>
        </xdr:cNvPr>
        <xdr:cNvGrpSpPr/>
      </xdr:nvGrpSpPr>
      <xdr:grpSpPr>
        <a:xfrm>
          <a:off x="3984625" y="1190625"/>
          <a:ext cx="1855276" cy="1833846"/>
          <a:chOff x="3983124" y="1143000"/>
          <a:chExt cx="1855276" cy="1833846"/>
        </a:xfrm>
      </xdr:grpSpPr>
      <xdr:sp macro="" textlink="">
        <xdr:nvSpPr>
          <xdr:cNvPr id="105" name="Pentágono regular 104">
            <a:extLst>
              <a:ext uri="{FF2B5EF4-FFF2-40B4-BE49-F238E27FC236}">
                <a16:creationId xmlns:a16="http://schemas.microsoft.com/office/drawing/2014/main" id="{00000000-0008-0000-0100-000069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nvGrpSpPr>
          <xdr:cNvPr id="106" name="Group 69">
            <a:extLst>
              <a:ext uri="{FF2B5EF4-FFF2-40B4-BE49-F238E27FC236}">
                <a16:creationId xmlns:a16="http://schemas.microsoft.com/office/drawing/2014/main" id="{00000000-0008-0000-0100-00006A000000}"/>
              </a:ext>
            </a:extLst>
          </xdr:cNvPr>
          <xdr:cNvGrpSpPr/>
        </xdr:nvGrpSpPr>
        <xdr:grpSpPr>
          <a:xfrm>
            <a:off x="4295549" y="1391900"/>
            <a:ext cx="1206048" cy="1320873"/>
            <a:chOff x="3158610" y="1658473"/>
            <a:chExt cx="1206048" cy="1320874"/>
          </a:xfrm>
        </xdr:grpSpPr>
        <xdr:sp macro="" textlink="">
          <xdr:nvSpPr>
            <xdr:cNvPr id="107" name="TextBox 70">
              <a:extLst>
                <a:ext uri="{FF2B5EF4-FFF2-40B4-BE49-F238E27FC236}">
                  <a16:creationId xmlns:a16="http://schemas.microsoft.com/office/drawing/2014/main" id="{00000000-0008-0000-0100-00006B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8" name="TextBox 121">
              <a:extLst>
                <a:ext uri="{FF2B5EF4-FFF2-40B4-BE49-F238E27FC236}">
                  <a16:creationId xmlns:a16="http://schemas.microsoft.com/office/drawing/2014/main" id="{00000000-0008-0000-0100-00006C000000}"/>
                </a:ext>
              </a:extLst>
            </xdr:cNvPr>
            <xdr:cNvSpPr txBox="1"/>
          </xdr:nvSpPr>
          <xdr:spPr>
            <a:xfrm>
              <a:off x="3158610" y="2311857"/>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Acción Anual</a:t>
              </a:r>
            </a:p>
          </xdr:txBody>
        </xdr:sp>
        <xdr:cxnSp macro="">
          <xdr:nvCxnSpPr>
            <xdr:cNvPr id="109" name="Straight Connector 72">
              <a:extLst>
                <a:ext uri="{FF2B5EF4-FFF2-40B4-BE49-F238E27FC236}">
                  <a16:creationId xmlns:a16="http://schemas.microsoft.com/office/drawing/2014/main" id="{00000000-0008-0000-0100-00006D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666750</xdr:colOff>
      <xdr:row>35</xdr:row>
      <xdr:rowOff>0</xdr:rowOff>
    </xdr:from>
    <xdr:to>
      <xdr:col>8</xdr:col>
      <xdr:colOff>668122</xdr:colOff>
      <xdr:row>41</xdr:row>
      <xdr:rowOff>167754</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0"/>
        <a:stretch>
          <a:fillRect/>
        </a:stretch>
      </xdr:blipFill>
      <xdr:spPr>
        <a:xfrm>
          <a:off x="4476750" y="6667500"/>
          <a:ext cx="2287372" cy="13107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310652</xdr:colOff>
      <xdr:row>7</xdr:row>
      <xdr:rowOff>168090</xdr:rowOff>
    </xdr:to>
    <xdr:grpSp>
      <xdr:nvGrpSpPr>
        <xdr:cNvPr id="5" name="Grupo 178">
          <a:hlinkClick xmlns:r="http://schemas.openxmlformats.org/officeDocument/2006/relationships" r:id="rId1"/>
          <a:extLst>
            <a:ext uri="{FF2B5EF4-FFF2-40B4-BE49-F238E27FC236}">
              <a16:creationId xmlns:a16="http://schemas.microsoft.com/office/drawing/2014/main" id="{00000000-0008-0000-0A00-000005000000}"/>
            </a:ext>
          </a:extLst>
        </xdr:cNvPr>
        <xdr:cNvGrpSpPr/>
      </xdr:nvGrpSpPr>
      <xdr:grpSpPr>
        <a:xfrm>
          <a:off x="0" y="0"/>
          <a:ext cx="2253752" cy="1901640"/>
          <a:chOff x="0" y="40822"/>
          <a:chExt cx="2503044" cy="2454728"/>
        </a:xfrm>
      </xdr:grpSpPr>
      <xdr:sp macro="" textlink="">
        <xdr:nvSpPr>
          <xdr:cNvPr id="6" name="Rectángulo 179">
            <a:extLst>
              <a:ext uri="{FF2B5EF4-FFF2-40B4-BE49-F238E27FC236}">
                <a16:creationId xmlns:a16="http://schemas.microsoft.com/office/drawing/2014/main" id="{00000000-0008-0000-0A00-000006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PAAC</a:t>
            </a:r>
            <a:endParaRPr lang="es-CO" sz="1400" b="1">
              <a:solidFill>
                <a:schemeClr val="bg1"/>
              </a:solidFill>
              <a:latin typeface="Arial" panose="020B0604020202020204" pitchFamily="34" charset="0"/>
              <a:cs typeface="Arial" panose="020B0604020202020204" pitchFamily="34" charset="0"/>
            </a:endParaRPr>
          </a:p>
        </xdr:txBody>
      </xdr:sp>
      <xdr:pic>
        <xdr:nvPicPr>
          <xdr:cNvPr id="7" name="Imagen 180">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183652</xdr:colOff>
      <xdr:row>7</xdr:row>
      <xdr:rowOff>168090</xdr:rowOff>
    </xdr:to>
    <xdr:grpSp>
      <xdr:nvGrpSpPr>
        <xdr:cNvPr id="5" name="Grupo 178">
          <a:hlinkClick xmlns:r="http://schemas.openxmlformats.org/officeDocument/2006/relationships" r:id="rId1"/>
          <a:extLst>
            <a:ext uri="{FF2B5EF4-FFF2-40B4-BE49-F238E27FC236}">
              <a16:creationId xmlns:a16="http://schemas.microsoft.com/office/drawing/2014/main" id="{00000000-0008-0000-0B00-000005000000}"/>
            </a:ext>
          </a:extLst>
        </xdr:cNvPr>
        <xdr:cNvGrpSpPr/>
      </xdr:nvGrpSpPr>
      <xdr:grpSpPr>
        <a:xfrm>
          <a:off x="0" y="0"/>
          <a:ext cx="2250577" cy="1901640"/>
          <a:chOff x="0" y="40822"/>
          <a:chExt cx="2503044" cy="2454728"/>
        </a:xfrm>
      </xdr:grpSpPr>
      <xdr:sp macro="" textlink="">
        <xdr:nvSpPr>
          <xdr:cNvPr id="6" name="Rectángulo 179">
            <a:extLst>
              <a:ext uri="{FF2B5EF4-FFF2-40B4-BE49-F238E27FC236}">
                <a16:creationId xmlns:a16="http://schemas.microsoft.com/office/drawing/2014/main" id="{00000000-0008-0000-0B00-000006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PAAC</a:t>
            </a:r>
            <a:endParaRPr lang="es-CO" sz="1400" b="1">
              <a:solidFill>
                <a:schemeClr val="bg1"/>
              </a:solidFill>
              <a:latin typeface="Arial" panose="020B0604020202020204" pitchFamily="34" charset="0"/>
              <a:cs typeface="Arial" panose="020B0604020202020204" pitchFamily="34" charset="0"/>
            </a:endParaRPr>
          </a:p>
        </xdr:txBody>
      </xdr:sp>
      <xdr:pic>
        <xdr:nvPicPr>
          <xdr:cNvPr id="7" name="Imagen 180">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123265</xdr:colOff>
      <xdr:row>0</xdr:row>
      <xdr:rowOff>168089</xdr:rowOff>
    </xdr:from>
    <xdr:to>
      <xdr:col>0</xdr:col>
      <xdr:colOff>2274794</xdr:colOff>
      <xdr:row>8</xdr:row>
      <xdr:rowOff>78441</xdr:rowOff>
    </xdr:to>
    <xdr:grpSp>
      <xdr:nvGrpSpPr>
        <xdr:cNvPr id="2" name="Grupo 178">
          <a:hlinkClick xmlns:r="http://schemas.openxmlformats.org/officeDocument/2006/relationships" r:id="rId1"/>
          <a:extLst>
            <a:ext uri="{FF2B5EF4-FFF2-40B4-BE49-F238E27FC236}">
              <a16:creationId xmlns:a16="http://schemas.microsoft.com/office/drawing/2014/main" id="{00000000-0008-0000-0C00-000002000000}"/>
            </a:ext>
          </a:extLst>
        </xdr:cNvPr>
        <xdr:cNvGrpSpPr/>
      </xdr:nvGrpSpPr>
      <xdr:grpSpPr>
        <a:xfrm>
          <a:off x="123265" y="168089"/>
          <a:ext cx="2151529" cy="1834402"/>
          <a:chOff x="0" y="40822"/>
          <a:chExt cx="2503044" cy="2454728"/>
        </a:xfrm>
      </xdr:grpSpPr>
      <xdr:sp macro="" textlink="">
        <xdr:nvSpPr>
          <xdr:cNvPr id="3" name="Rectángulo 179">
            <a:extLst>
              <a:ext uri="{FF2B5EF4-FFF2-40B4-BE49-F238E27FC236}">
                <a16:creationId xmlns:a16="http://schemas.microsoft.com/office/drawing/2014/main" id="{00000000-0008-0000-0C00-000003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4" name="Imagen 180">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173182</xdr:colOff>
      <xdr:row>2</xdr:row>
      <xdr:rowOff>103909</xdr:rowOff>
    </xdr:from>
    <xdr:to>
      <xdr:col>2</xdr:col>
      <xdr:colOff>333120</xdr:colOff>
      <xdr:row>11</xdr:row>
      <xdr:rowOff>313764</xdr:rowOff>
    </xdr:to>
    <xdr:grpSp>
      <xdr:nvGrpSpPr>
        <xdr:cNvPr id="7" name="Grupo 178">
          <a:hlinkClick xmlns:r="http://schemas.openxmlformats.org/officeDocument/2006/relationships" r:id="rId1"/>
          <a:extLst>
            <a:ext uri="{FF2B5EF4-FFF2-40B4-BE49-F238E27FC236}">
              <a16:creationId xmlns:a16="http://schemas.microsoft.com/office/drawing/2014/main" id="{00000000-0008-0000-0D00-000007000000}"/>
            </a:ext>
          </a:extLst>
        </xdr:cNvPr>
        <xdr:cNvGrpSpPr/>
      </xdr:nvGrpSpPr>
      <xdr:grpSpPr>
        <a:xfrm>
          <a:off x="268432" y="465859"/>
          <a:ext cx="2150663" cy="1819580"/>
          <a:chOff x="0" y="40822"/>
          <a:chExt cx="2503044" cy="2454728"/>
        </a:xfrm>
      </xdr:grpSpPr>
      <xdr:sp macro="" textlink="">
        <xdr:nvSpPr>
          <xdr:cNvPr id="8" name="Rectángulo 179">
            <a:extLst>
              <a:ext uri="{FF2B5EF4-FFF2-40B4-BE49-F238E27FC236}">
                <a16:creationId xmlns:a16="http://schemas.microsoft.com/office/drawing/2014/main" id="{00000000-0008-0000-0D00-000008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9" name="Imagen 180">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159938</xdr:colOff>
      <xdr:row>13</xdr:row>
      <xdr:rowOff>60176</xdr:rowOff>
    </xdr:to>
    <xdr:grpSp>
      <xdr:nvGrpSpPr>
        <xdr:cNvPr id="3" name="Grupo 178">
          <a:hlinkClick xmlns:r="http://schemas.openxmlformats.org/officeDocument/2006/relationships" r:id="rId1"/>
          <a:extLst>
            <a:ext uri="{FF2B5EF4-FFF2-40B4-BE49-F238E27FC236}">
              <a16:creationId xmlns:a16="http://schemas.microsoft.com/office/drawing/2014/main" id="{00000000-0008-0000-0E00-000003000000}"/>
            </a:ext>
          </a:extLst>
        </xdr:cNvPr>
        <xdr:cNvGrpSpPr/>
      </xdr:nvGrpSpPr>
      <xdr:grpSpPr>
        <a:xfrm>
          <a:off x="95250" y="704850"/>
          <a:ext cx="2150663" cy="1831826"/>
          <a:chOff x="0" y="40822"/>
          <a:chExt cx="2503044" cy="2454728"/>
        </a:xfrm>
      </xdr:grpSpPr>
      <xdr:sp macro="" textlink="">
        <xdr:nvSpPr>
          <xdr:cNvPr id="4" name="Rectángulo 179">
            <a:extLst>
              <a:ext uri="{FF2B5EF4-FFF2-40B4-BE49-F238E27FC236}">
                <a16:creationId xmlns:a16="http://schemas.microsoft.com/office/drawing/2014/main" id="{00000000-0008-0000-0E00-000004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5" name="Imagen 180">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79375</xdr:colOff>
      <xdr:row>3</xdr:row>
      <xdr:rowOff>31750</xdr:rowOff>
    </xdr:from>
    <xdr:to>
      <xdr:col>1</xdr:col>
      <xdr:colOff>2230904</xdr:colOff>
      <xdr:row>12</xdr:row>
      <xdr:rowOff>97699</xdr:rowOff>
    </xdr:to>
    <xdr:grpSp>
      <xdr:nvGrpSpPr>
        <xdr:cNvPr id="6" name="Grupo 178">
          <a:hlinkClick xmlns:r="http://schemas.openxmlformats.org/officeDocument/2006/relationships" r:id="rId1"/>
          <a:extLst>
            <a:ext uri="{FF2B5EF4-FFF2-40B4-BE49-F238E27FC236}">
              <a16:creationId xmlns:a16="http://schemas.microsoft.com/office/drawing/2014/main" id="{00000000-0008-0000-0F00-000006000000}"/>
            </a:ext>
          </a:extLst>
        </xdr:cNvPr>
        <xdr:cNvGrpSpPr/>
      </xdr:nvGrpSpPr>
      <xdr:grpSpPr>
        <a:xfrm>
          <a:off x="174625" y="565150"/>
          <a:ext cx="2151529" cy="1828074"/>
          <a:chOff x="0" y="40822"/>
          <a:chExt cx="2503044" cy="2454728"/>
        </a:xfrm>
      </xdr:grpSpPr>
      <xdr:sp macro="" textlink="">
        <xdr:nvSpPr>
          <xdr:cNvPr id="7" name="Rectángulo 179">
            <a:extLst>
              <a:ext uri="{FF2B5EF4-FFF2-40B4-BE49-F238E27FC236}">
                <a16:creationId xmlns:a16="http://schemas.microsoft.com/office/drawing/2014/main" id="{00000000-0008-0000-0F00-000007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8" name="Imagen 180">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176893</xdr:colOff>
      <xdr:row>1</xdr:row>
      <xdr:rowOff>176895</xdr:rowOff>
    </xdr:from>
    <xdr:to>
      <xdr:col>1</xdr:col>
      <xdr:colOff>993322</xdr:colOff>
      <xdr:row>11</xdr:row>
      <xdr:rowOff>217715</xdr:rowOff>
    </xdr:to>
    <xdr:grpSp>
      <xdr:nvGrpSpPr>
        <xdr:cNvPr id="2" name="Grupo 6">
          <a:hlinkClick xmlns:r="http://schemas.openxmlformats.org/officeDocument/2006/relationships" r:id="rId1"/>
          <a:extLst>
            <a:ext uri="{FF2B5EF4-FFF2-40B4-BE49-F238E27FC236}">
              <a16:creationId xmlns:a16="http://schemas.microsoft.com/office/drawing/2014/main" id="{00000000-0008-0000-0200-000002000000}"/>
            </a:ext>
          </a:extLst>
        </xdr:cNvPr>
        <xdr:cNvGrpSpPr/>
      </xdr:nvGrpSpPr>
      <xdr:grpSpPr>
        <a:xfrm>
          <a:off x="176893" y="367395"/>
          <a:ext cx="2083254" cy="2317295"/>
          <a:chOff x="190500" y="1"/>
          <a:chExt cx="2100884" cy="2495549"/>
        </a:xfrm>
      </xdr:grpSpPr>
      <xdr:sp macro="" textlink="">
        <xdr:nvSpPr>
          <xdr:cNvPr id="3" name="Rectángulo 5">
            <a:extLst>
              <a:ext uri="{FF2B5EF4-FFF2-40B4-BE49-F238E27FC236}">
                <a16:creationId xmlns:a16="http://schemas.microsoft.com/office/drawing/2014/main" id="{00000000-0008-0000-0200-000003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4" name="Imagen 4">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4540" t="25930" r="64578" b="18243"/>
          <a:stretch/>
        </xdr:blipFill>
        <xdr:spPr>
          <a:xfrm>
            <a:off x="190500" y="1"/>
            <a:ext cx="2100884" cy="2136321"/>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95251</xdr:colOff>
      <xdr:row>0</xdr:row>
      <xdr:rowOff>176892</xdr:rowOff>
    </xdr:from>
    <xdr:to>
      <xdr:col>2</xdr:col>
      <xdr:colOff>27215</xdr:colOff>
      <xdr:row>10</xdr:row>
      <xdr:rowOff>0</xdr:rowOff>
    </xdr:to>
    <xdr:grpSp>
      <xdr:nvGrpSpPr>
        <xdr:cNvPr id="14" name="Grupo 13">
          <a:hlinkClick xmlns:r="http://schemas.openxmlformats.org/officeDocument/2006/relationships" r:id="rId1"/>
          <a:extLst>
            <a:ext uri="{FF2B5EF4-FFF2-40B4-BE49-F238E27FC236}">
              <a16:creationId xmlns:a16="http://schemas.microsoft.com/office/drawing/2014/main" id="{00000000-0008-0000-0300-00000E000000}"/>
            </a:ext>
          </a:extLst>
        </xdr:cNvPr>
        <xdr:cNvGrpSpPr/>
      </xdr:nvGrpSpPr>
      <xdr:grpSpPr>
        <a:xfrm>
          <a:off x="190501" y="167367"/>
          <a:ext cx="1922689" cy="2032908"/>
          <a:chOff x="190500" y="1"/>
          <a:chExt cx="2100884" cy="2495549"/>
        </a:xfrm>
      </xdr:grpSpPr>
      <xdr:sp macro="" textlink="">
        <xdr:nvSpPr>
          <xdr:cNvPr id="15" name="Rectángulo 14">
            <a:extLst>
              <a:ext uri="{FF2B5EF4-FFF2-40B4-BE49-F238E27FC236}">
                <a16:creationId xmlns:a16="http://schemas.microsoft.com/office/drawing/2014/main" id="{00000000-0008-0000-0300-00000F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6" name="Imagen 15">
            <a:extLst>
              <a:ext uri="{FF2B5EF4-FFF2-40B4-BE49-F238E27FC236}">
                <a16:creationId xmlns:a16="http://schemas.microsoft.com/office/drawing/2014/main" id="{00000000-0008-0000-0300-000010000000}"/>
              </a:ext>
            </a:extLst>
          </xdr:cNvPr>
          <xdr:cNvPicPr>
            <a:picLocks noChangeAspect="1"/>
          </xdr:cNvPicPr>
        </xdr:nvPicPr>
        <xdr:blipFill rotWithShape="1">
          <a:blip xmlns:r="http://schemas.openxmlformats.org/officeDocument/2006/relationships" r:embed="rId2"/>
          <a:srcRect l="4540" t="25930" r="64578" b="18243"/>
          <a:stretch/>
        </xdr:blipFill>
        <xdr:spPr>
          <a:xfrm>
            <a:off x="190500" y="1"/>
            <a:ext cx="2100884" cy="2136321"/>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504965</xdr:colOff>
      <xdr:row>21</xdr:row>
      <xdr:rowOff>51118</xdr:rowOff>
    </xdr:from>
    <xdr:to>
      <xdr:col>4</xdr:col>
      <xdr:colOff>411544</xdr:colOff>
      <xdr:row>31</xdr:row>
      <xdr:rowOff>42461</xdr:rowOff>
    </xdr:to>
    <xdr:grpSp>
      <xdr:nvGrpSpPr>
        <xdr:cNvPr id="7" name="Grupo 6">
          <a:extLst>
            <a:ext uri="{FF2B5EF4-FFF2-40B4-BE49-F238E27FC236}">
              <a16:creationId xmlns:a16="http://schemas.microsoft.com/office/drawing/2014/main" id="{00000000-0008-0000-0400-000007000000}"/>
            </a:ext>
          </a:extLst>
        </xdr:cNvPr>
        <xdr:cNvGrpSpPr/>
      </xdr:nvGrpSpPr>
      <xdr:grpSpPr>
        <a:xfrm rot="19135110">
          <a:off x="3362465" y="4051618"/>
          <a:ext cx="1887779" cy="1896343"/>
          <a:chOff x="2277715" y="2818754"/>
          <a:chExt cx="1887779" cy="1896343"/>
        </a:xfrm>
        <a:solidFill>
          <a:schemeClr val="bg2">
            <a:lumMod val="75000"/>
          </a:schemeClr>
        </a:solidFill>
      </xdr:grpSpPr>
      <xdr:grpSp>
        <xdr:nvGrpSpPr>
          <xdr:cNvPr id="8" name="Grupo 7">
            <a:extLst>
              <a:ext uri="{FF2B5EF4-FFF2-40B4-BE49-F238E27FC236}">
                <a16:creationId xmlns:a16="http://schemas.microsoft.com/office/drawing/2014/main" id="{00000000-0008-0000-0400-000008000000}"/>
              </a:ext>
            </a:extLst>
          </xdr:cNvPr>
          <xdr:cNvGrpSpPr/>
        </xdr:nvGrpSpPr>
        <xdr:grpSpPr>
          <a:xfrm>
            <a:off x="2277715" y="2818754"/>
            <a:ext cx="1887779" cy="1896343"/>
            <a:chOff x="2277715" y="2818754"/>
            <a:chExt cx="1887779" cy="1896343"/>
          </a:xfrm>
          <a:grpFill/>
        </xdr:grpSpPr>
        <xdr:sp macro="" textlink="">
          <xdr:nvSpPr>
            <xdr:cNvPr id="13" name="Freeform 12">
              <a:extLst>
                <a:ext uri="{FF2B5EF4-FFF2-40B4-BE49-F238E27FC236}">
                  <a16:creationId xmlns:a16="http://schemas.microsoft.com/office/drawing/2014/main" id="{00000000-0008-0000-0400-00000D000000}"/>
                </a:ext>
              </a:extLst>
            </xdr:cNvPr>
            <xdr:cNvSpPr>
              <a:spLocks/>
            </xdr:cNvSpPr>
          </xdr:nvSpPr>
          <xdr:spPr bwMode="auto">
            <a:xfrm flipH="1">
              <a:off x="2277716" y="2818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14" name="Freeform 13">
              <a:extLst>
                <a:ext uri="{FF2B5EF4-FFF2-40B4-BE49-F238E27FC236}">
                  <a16:creationId xmlns:a16="http://schemas.microsoft.com/office/drawing/2014/main" id="{00000000-0008-0000-0400-00000E000000}"/>
                </a:ext>
              </a:extLst>
            </xdr:cNvPr>
            <xdr:cNvSpPr>
              <a:spLocks/>
            </xdr:cNvSpPr>
          </xdr:nvSpPr>
          <xdr:spPr bwMode="auto">
            <a:xfrm flipH="1">
              <a:off x="2277715" y="2825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9" name="Group 52">
            <a:extLst>
              <a:ext uri="{FF2B5EF4-FFF2-40B4-BE49-F238E27FC236}">
                <a16:creationId xmlns:a16="http://schemas.microsoft.com/office/drawing/2014/main" id="{00000000-0008-0000-0400-000009000000}"/>
              </a:ext>
            </a:extLst>
          </xdr:cNvPr>
          <xdr:cNvGrpSpPr/>
        </xdr:nvGrpSpPr>
        <xdr:grpSpPr>
          <a:xfrm>
            <a:off x="2558694" y="3022134"/>
            <a:ext cx="1271075" cy="1013637"/>
            <a:chOff x="3168135" y="1391773"/>
            <a:chExt cx="1271075" cy="1013637"/>
          </a:xfrm>
          <a:grpFill/>
        </xdr:grpSpPr>
        <xdr:sp macro="" textlink="">
          <xdr:nvSpPr>
            <xdr:cNvPr id="10" name="TextBox 48">
              <a:extLst>
                <a:ext uri="{FF2B5EF4-FFF2-40B4-BE49-F238E27FC236}">
                  <a16:creationId xmlns:a16="http://schemas.microsoft.com/office/drawing/2014/main" id="{00000000-0008-0000-0400-00000A000000}"/>
                </a:ext>
              </a:extLst>
            </xdr:cNvPr>
            <xdr:cNvSpPr txBox="1"/>
          </xdr:nvSpPr>
          <xdr:spPr>
            <a:xfrm rot="2464890">
              <a:off x="3745430" y="1391773"/>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1" name="TextBox 121">
              <a:extLst>
                <a:ext uri="{FF2B5EF4-FFF2-40B4-BE49-F238E27FC236}">
                  <a16:creationId xmlns:a16="http://schemas.microsoft.com/office/drawing/2014/main" id="{00000000-0008-0000-0400-00000B000000}"/>
                </a:ext>
              </a:extLst>
            </xdr:cNvPr>
            <xdr:cNvSpPr txBox="1"/>
          </xdr:nvSpPr>
          <xdr:spPr>
            <a:xfrm rot="2464890">
              <a:off x="3168135" y="1929639"/>
              <a:ext cx="1206048" cy="475771"/>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
          <xdr:nvCxnSpPr>
            <xdr:cNvPr id="12" name="Straight Connector 51">
              <a:extLst>
                <a:ext uri="{FF2B5EF4-FFF2-40B4-BE49-F238E27FC236}">
                  <a16:creationId xmlns:a16="http://schemas.microsoft.com/office/drawing/2014/main" id="{00000000-0008-0000-0400-00000C000000}"/>
                </a:ext>
              </a:extLst>
            </xdr:cNvPr>
            <xdr:cNvCxnSpPr/>
          </xdr:nvCxnSpPr>
          <xdr:spPr>
            <a:xfrm rot="2464890">
              <a:off x="3543933" y="1891829"/>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1214898</xdr:colOff>
      <xdr:row>29</xdr:row>
      <xdr:rowOff>17182</xdr:rowOff>
    </xdr:from>
    <xdr:to>
      <xdr:col>4</xdr:col>
      <xdr:colOff>1024252</xdr:colOff>
      <xdr:row>39</xdr:row>
      <xdr:rowOff>84972</xdr:rowOff>
    </xdr:to>
    <xdr:grpSp>
      <xdr:nvGrpSpPr>
        <xdr:cNvPr id="15" name="Grupo 14">
          <a:extLst>
            <a:ext uri="{FF2B5EF4-FFF2-40B4-BE49-F238E27FC236}">
              <a16:creationId xmlns:a16="http://schemas.microsoft.com/office/drawing/2014/main" id="{00000000-0008-0000-0400-00000F000000}"/>
            </a:ext>
          </a:extLst>
        </xdr:cNvPr>
        <xdr:cNvGrpSpPr/>
      </xdr:nvGrpSpPr>
      <xdr:grpSpPr>
        <a:xfrm rot="19135110">
          <a:off x="4072398" y="5541682"/>
          <a:ext cx="1790554" cy="1972790"/>
          <a:chOff x="1820528" y="4367091"/>
          <a:chExt cx="1790554" cy="1972790"/>
        </a:xfrm>
        <a:solidFill>
          <a:schemeClr val="bg2">
            <a:lumMod val="90000"/>
          </a:schemeClr>
        </a:solidFill>
      </xdr:grpSpPr>
      <xdr:grpSp>
        <xdr:nvGrpSpPr>
          <xdr:cNvPr id="16" name="Grupo 15">
            <a:extLst>
              <a:ext uri="{FF2B5EF4-FFF2-40B4-BE49-F238E27FC236}">
                <a16:creationId xmlns:a16="http://schemas.microsoft.com/office/drawing/2014/main" id="{00000000-0008-0000-0400-000010000000}"/>
              </a:ext>
            </a:extLst>
          </xdr:cNvPr>
          <xdr:cNvGrpSpPr/>
        </xdr:nvGrpSpPr>
        <xdr:grpSpPr>
          <a:xfrm>
            <a:off x="1820528" y="4367091"/>
            <a:ext cx="1790554" cy="1972790"/>
            <a:chOff x="1820528" y="4367091"/>
            <a:chExt cx="1790554" cy="1972790"/>
          </a:xfrm>
          <a:grpFill/>
        </xdr:grpSpPr>
        <xdr:sp macro="" textlink="">
          <xdr:nvSpPr>
            <xdr:cNvPr id="21" name="Freeform 14">
              <a:extLst>
                <a:ext uri="{FF2B5EF4-FFF2-40B4-BE49-F238E27FC236}">
                  <a16:creationId xmlns:a16="http://schemas.microsoft.com/office/drawing/2014/main" id="{00000000-0008-0000-0400-000015000000}"/>
                </a:ext>
              </a:extLst>
            </xdr:cNvPr>
            <xdr:cNvSpPr>
              <a:spLocks/>
            </xdr:cNvSpPr>
          </xdr:nvSpPr>
          <xdr:spPr bwMode="auto">
            <a:xfrm flipH="1">
              <a:off x="1820528" y="4367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22" name="Freeform 15">
              <a:extLst>
                <a:ext uri="{FF2B5EF4-FFF2-40B4-BE49-F238E27FC236}">
                  <a16:creationId xmlns:a16="http://schemas.microsoft.com/office/drawing/2014/main" id="{00000000-0008-0000-0400-000016000000}"/>
                </a:ext>
              </a:extLst>
            </xdr:cNvPr>
            <xdr:cNvSpPr>
              <a:spLocks/>
            </xdr:cNvSpPr>
          </xdr:nvSpPr>
          <xdr:spPr bwMode="auto">
            <a:xfrm flipH="1">
              <a:off x="2079794" y="4369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17" name="Group 53">
            <a:extLst>
              <a:ext uri="{FF2B5EF4-FFF2-40B4-BE49-F238E27FC236}">
                <a16:creationId xmlns:a16="http://schemas.microsoft.com/office/drawing/2014/main" id="{00000000-0008-0000-0400-000011000000}"/>
              </a:ext>
            </a:extLst>
          </xdr:cNvPr>
          <xdr:cNvGrpSpPr/>
        </xdr:nvGrpSpPr>
        <xdr:grpSpPr>
          <a:xfrm>
            <a:off x="1900148" y="4727260"/>
            <a:ext cx="1390650" cy="1179348"/>
            <a:chOff x="2993065" y="1520351"/>
            <a:chExt cx="1390650" cy="1179348"/>
          </a:xfrm>
          <a:grpFill/>
        </xdr:grpSpPr>
        <xdr:sp macro="" textlink="">
          <xdr:nvSpPr>
            <xdr:cNvPr id="18" name="TextBox 54">
              <a:extLst>
                <a:ext uri="{FF2B5EF4-FFF2-40B4-BE49-F238E27FC236}">
                  <a16:creationId xmlns:a16="http://schemas.microsoft.com/office/drawing/2014/main" id="{00000000-0008-0000-0400-000012000000}"/>
                </a:ext>
              </a:extLst>
            </xdr:cNvPr>
            <xdr:cNvSpPr txBox="1"/>
          </xdr:nvSpPr>
          <xdr:spPr>
            <a:xfrm rot="2464890">
              <a:off x="3637692" y="1520351"/>
              <a:ext cx="527709"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9" name="TextBox 121">
              <a:extLst>
                <a:ext uri="{FF2B5EF4-FFF2-40B4-BE49-F238E27FC236}">
                  <a16:creationId xmlns:a16="http://schemas.microsoft.com/office/drawing/2014/main" id="{00000000-0008-0000-0400-000013000000}"/>
                </a:ext>
              </a:extLst>
            </xdr:cNvPr>
            <xdr:cNvSpPr txBox="1"/>
          </xdr:nvSpPr>
          <xdr:spPr>
            <a:xfrm rot="2464890">
              <a:off x="2993065" y="1899223"/>
              <a:ext cx="1390650" cy="800476"/>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 Previsión de Recursos Humanos</a:t>
              </a:r>
            </a:p>
          </xdr:txBody>
        </xdr:sp>
        <xdr:cxnSp macro="">
          <xdr:nvCxnSpPr>
            <xdr:cNvPr id="20" name="Straight Connector 56">
              <a:extLst>
                <a:ext uri="{FF2B5EF4-FFF2-40B4-BE49-F238E27FC236}">
                  <a16:creationId xmlns:a16="http://schemas.microsoft.com/office/drawing/2014/main" id="{00000000-0008-0000-0400-000014000000}"/>
                </a:ext>
              </a:extLst>
            </xdr:cNvPr>
            <xdr:cNvCxnSpPr/>
          </xdr:nvCxnSpPr>
          <xdr:spPr>
            <a:xfrm rot="2464890">
              <a:off x="3323521" y="1869914"/>
              <a:ext cx="895277"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621980</xdr:colOff>
      <xdr:row>32</xdr:row>
      <xdr:rowOff>180557</xdr:rowOff>
    </xdr:from>
    <xdr:to>
      <xdr:col>5</xdr:col>
      <xdr:colOff>889446</xdr:colOff>
      <xdr:row>42</xdr:row>
      <xdr:rowOff>134247</xdr:rowOff>
    </xdr:to>
    <xdr:grpSp>
      <xdr:nvGrpSpPr>
        <xdr:cNvPr id="23" name="Grupo 22">
          <a:hlinkClick xmlns:r="http://schemas.openxmlformats.org/officeDocument/2006/relationships" r:id="rId1"/>
          <a:extLst>
            <a:ext uri="{FF2B5EF4-FFF2-40B4-BE49-F238E27FC236}">
              <a16:creationId xmlns:a16="http://schemas.microsoft.com/office/drawing/2014/main" id="{00000000-0008-0000-0400-000017000000}"/>
            </a:ext>
          </a:extLst>
        </xdr:cNvPr>
        <xdr:cNvGrpSpPr/>
      </xdr:nvGrpSpPr>
      <xdr:grpSpPr>
        <a:xfrm rot="19135110">
          <a:off x="5460680" y="6276557"/>
          <a:ext cx="1924816" cy="1858690"/>
          <a:chOff x="2405032" y="5891468"/>
          <a:chExt cx="1924816" cy="1858690"/>
        </a:xfrm>
      </xdr:grpSpPr>
      <xdr:sp macro="" textlink="">
        <xdr:nvSpPr>
          <xdr:cNvPr id="24" name="Freeform 16">
            <a:hlinkClick xmlns:r="http://schemas.openxmlformats.org/officeDocument/2006/relationships" r:id="rId1"/>
            <a:extLst>
              <a:ext uri="{FF2B5EF4-FFF2-40B4-BE49-F238E27FC236}">
                <a16:creationId xmlns:a16="http://schemas.microsoft.com/office/drawing/2014/main" id="{00000000-0008-0000-0400-000018000000}"/>
              </a:ext>
            </a:extLst>
          </xdr:cNvPr>
          <xdr:cNvSpPr>
            <a:spLocks/>
          </xdr:cNvSpPr>
        </xdr:nvSpPr>
        <xdr:spPr bwMode="auto">
          <a:xfrm flipH="1">
            <a:off x="2405032" y="5891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5" name="Grupo 24">
            <a:extLst>
              <a:ext uri="{FF2B5EF4-FFF2-40B4-BE49-F238E27FC236}">
                <a16:creationId xmlns:a16="http://schemas.microsoft.com/office/drawing/2014/main" id="{00000000-0008-0000-0400-000019000000}"/>
              </a:ext>
            </a:extLst>
          </xdr:cNvPr>
          <xdr:cNvGrpSpPr/>
        </xdr:nvGrpSpPr>
        <xdr:grpSpPr>
          <a:xfrm>
            <a:off x="2410820" y="5972479"/>
            <a:ext cx="1855370" cy="1777678"/>
            <a:chOff x="2410820" y="5972479"/>
            <a:chExt cx="1855370" cy="1777678"/>
          </a:xfrm>
        </xdr:grpSpPr>
        <xdr:sp macro="" textlink="">
          <xdr:nvSpPr>
            <xdr:cNvPr id="26" name="Freeform 17">
              <a:extLst>
                <a:ext uri="{FF2B5EF4-FFF2-40B4-BE49-F238E27FC236}">
                  <a16:creationId xmlns:a16="http://schemas.microsoft.com/office/drawing/2014/main" id="{00000000-0008-0000-0400-00001A000000}"/>
                </a:ext>
              </a:extLst>
            </xdr:cNvPr>
            <xdr:cNvSpPr>
              <a:spLocks/>
            </xdr:cNvSpPr>
          </xdr:nvSpPr>
          <xdr:spPr bwMode="auto">
            <a:xfrm flipH="1">
              <a:off x="2410820" y="5972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nvGrpSpPr>
            <xdr:cNvPr id="27" name="Group 57">
              <a:extLst>
                <a:ext uri="{FF2B5EF4-FFF2-40B4-BE49-F238E27FC236}">
                  <a16:creationId xmlns:a16="http://schemas.microsoft.com/office/drawing/2014/main" id="{00000000-0008-0000-0400-00001B000000}"/>
                </a:ext>
              </a:extLst>
            </xdr:cNvPr>
            <xdr:cNvGrpSpPr/>
          </xdr:nvGrpSpPr>
          <xdr:grpSpPr>
            <a:xfrm>
              <a:off x="2449374" y="6270856"/>
              <a:ext cx="1739287" cy="1103608"/>
              <a:chOff x="2965810" y="1916020"/>
              <a:chExt cx="1367065" cy="1103608"/>
            </a:xfrm>
          </xdr:grpSpPr>
          <xdr:sp macro="" textlink="">
            <xdr:nvSpPr>
              <xdr:cNvPr id="28" name="TextBox 58">
                <a:extLst>
                  <a:ext uri="{FF2B5EF4-FFF2-40B4-BE49-F238E27FC236}">
                    <a16:creationId xmlns:a16="http://schemas.microsoft.com/office/drawing/2014/main" id="{00000000-0008-0000-0400-00001C000000}"/>
                  </a:ext>
                </a:extLst>
              </xdr:cNvPr>
              <xdr:cNvSpPr txBox="1"/>
            </xdr:nvSpPr>
            <xdr:spPr>
              <a:xfrm rot="2464890">
                <a:off x="3718588" y="1916020"/>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9" name="TextBox 121">
                <a:extLst>
                  <a:ext uri="{FF2B5EF4-FFF2-40B4-BE49-F238E27FC236}">
                    <a16:creationId xmlns:a16="http://schemas.microsoft.com/office/drawing/2014/main" id="{00000000-0008-0000-0400-00001D000000}"/>
                  </a:ext>
                </a:extLst>
              </xdr:cNvPr>
              <xdr:cNvSpPr txBox="1"/>
            </xdr:nvSpPr>
            <xdr:spPr>
              <a:xfrm rot="2464890">
                <a:off x="2965810" y="2160418"/>
                <a:ext cx="1367065"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30" name="Straight Connector 60">
                <a:extLst>
                  <a:ext uri="{FF2B5EF4-FFF2-40B4-BE49-F238E27FC236}">
                    <a16:creationId xmlns:a16="http://schemas.microsoft.com/office/drawing/2014/main" id="{00000000-0008-0000-0400-00001E000000}"/>
                  </a:ext>
                </a:extLst>
              </xdr:cNvPr>
              <xdr:cNvCxnSpPr/>
            </xdr:nvCxnSpPr>
            <xdr:spPr>
              <a:xfrm rot="2464890">
                <a:off x="3422664" y="2253841"/>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xdr:col>
      <xdr:colOff>1204974</xdr:colOff>
      <xdr:row>21</xdr:row>
      <xdr:rowOff>58433</xdr:rowOff>
    </xdr:from>
    <xdr:to>
      <xdr:col>7</xdr:col>
      <xdr:colOff>90403</xdr:colOff>
      <xdr:row>31</xdr:row>
      <xdr:rowOff>126223</xdr:rowOff>
    </xdr:to>
    <xdr:grpSp>
      <xdr:nvGrpSpPr>
        <xdr:cNvPr id="31" name="Grupo 30">
          <a:hlinkClick xmlns:r="http://schemas.openxmlformats.org/officeDocument/2006/relationships" r:id="rId2"/>
          <a:extLst>
            <a:ext uri="{FF2B5EF4-FFF2-40B4-BE49-F238E27FC236}">
              <a16:creationId xmlns:a16="http://schemas.microsoft.com/office/drawing/2014/main" id="{00000000-0008-0000-0400-00001F000000}"/>
            </a:ext>
          </a:extLst>
        </xdr:cNvPr>
        <xdr:cNvGrpSpPr/>
      </xdr:nvGrpSpPr>
      <xdr:grpSpPr>
        <a:xfrm rot="21424233">
          <a:off x="7701024" y="4058933"/>
          <a:ext cx="1790554" cy="1972790"/>
          <a:chOff x="7358860" y="4367091"/>
          <a:chExt cx="1790554" cy="1972790"/>
        </a:xfrm>
      </xdr:grpSpPr>
      <xdr:grpSp>
        <xdr:nvGrpSpPr>
          <xdr:cNvPr id="32" name="Grupo 31">
            <a:extLst>
              <a:ext uri="{FF2B5EF4-FFF2-40B4-BE49-F238E27FC236}">
                <a16:creationId xmlns:a16="http://schemas.microsoft.com/office/drawing/2014/main" id="{00000000-0008-0000-0400-000020000000}"/>
              </a:ext>
            </a:extLst>
          </xdr:cNvPr>
          <xdr:cNvGrpSpPr/>
        </xdr:nvGrpSpPr>
        <xdr:grpSpPr>
          <a:xfrm>
            <a:off x="7358860" y="4367091"/>
            <a:ext cx="1790554" cy="1972790"/>
            <a:chOff x="7358860" y="4367091"/>
            <a:chExt cx="1790554" cy="1972790"/>
          </a:xfrm>
        </xdr:grpSpPr>
        <xdr:sp macro="" textlink="">
          <xdr:nvSpPr>
            <xdr:cNvPr id="37" name="Freeform 8">
              <a:extLst>
                <a:ext uri="{FF2B5EF4-FFF2-40B4-BE49-F238E27FC236}">
                  <a16:creationId xmlns:a16="http://schemas.microsoft.com/office/drawing/2014/main" id="{00000000-0008-0000-0400-000025000000}"/>
                </a:ext>
              </a:extLst>
            </xdr:cNvPr>
            <xdr:cNvSpPr>
              <a:spLocks/>
            </xdr:cNvSpPr>
          </xdr:nvSpPr>
          <xdr:spPr bwMode="auto">
            <a:xfrm flipH="1">
              <a:off x="7358860" y="4367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38" name="Freeform 9">
              <a:extLst>
                <a:ext uri="{FF2B5EF4-FFF2-40B4-BE49-F238E27FC236}">
                  <a16:creationId xmlns:a16="http://schemas.microsoft.com/office/drawing/2014/main" id="{00000000-0008-0000-0400-000026000000}"/>
                </a:ext>
              </a:extLst>
            </xdr:cNvPr>
            <xdr:cNvSpPr>
              <a:spLocks/>
            </xdr:cNvSpPr>
          </xdr:nvSpPr>
          <xdr:spPr bwMode="auto">
            <a:xfrm flipH="1">
              <a:off x="7628544" y="4369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33" name="Group 65">
            <a:extLst>
              <a:ext uri="{FF2B5EF4-FFF2-40B4-BE49-F238E27FC236}">
                <a16:creationId xmlns:a16="http://schemas.microsoft.com/office/drawing/2014/main" id="{00000000-0008-0000-0400-000021000000}"/>
              </a:ext>
            </a:extLst>
          </xdr:cNvPr>
          <xdr:cNvGrpSpPr/>
        </xdr:nvGrpSpPr>
        <xdr:grpSpPr>
          <a:xfrm>
            <a:off x="7591425" y="4589157"/>
            <a:ext cx="1378564" cy="1056530"/>
            <a:chOff x="3071819" y="1382248"/>
            <a:chExt cx="1378564" cy="1056530"/>
          </a:xfrm>
        </xdr:grpSpPr>
        <xdr:sp macro="" textlink="">
          <xdr:nvSpPr>
            <xdr:cNvPr id="34" name="TextBox 66">
              <a:extLst>
                <a:ext uri="{FF2B5EF4-FFF2-40B4-BE49-F238E27FC236}">
                  <a16:creationId xmlns:a16="http://schemas.microsoft.com/office/drawing/2014/main" id="{00000000-0008-0000-0400-000022000000}"/>
                </a:ext>
              </a:extLst>
            </xdr:cNvPr>
            <xdr:cNvSpPr txBox="1"/>
          </xdr:nvSpPr>
          <xdr:spPr>
            <a:xfrm rot="175767">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5" name="TextBox 121">
              <a:extLst>
                <a:ext uri="{FF2B5EF4-FFF2-40B4-BE49-F238E27FC236}">
                  <a16:creationId xmlns:a16="http://schemas.microsoft.com/office/drawing/2014/main" id="{00000000-0008-0000-0400-000023000000}"/>
                </a:ext>
              </a:extLst>
            </xdr:cNvPr>
            <xdr:cNvSpPr txBox="1"/>
          </xdr:nvSpPr>
          <xdr:spPr>
            <a:xfrm rot="175767">
              <a:off x="3071819" y="1815338"/>
              <a:ext cx="1378564" cy="62344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Institucional de Capacitación</a:t>
              </a:r>
            </a:p>
          </xdr:txBody>
        </xdr:sp>
        <xdr:cxnSp macro="">
          <xdr:nvCxnSpPr>
            <xdr:cNvPr id="36" name="Straight Connector 68">
              <a:extLst>
                <a:ext uri="{FF2B5EF4-FFF2-40B4-BE49-F238E27FC236}">
                  <a16:creationId xmlns:a16="http://schemas.microsoft.com/office/drawing/2014/main" id="{00000000-0008-0000-0400-000024000000}"/>
                </a:ext>
              </a:extLst>
            </xdr:cNvPr>
            <xdr:cNvCxnSpPr/>
          </xdr:nvCxnSpPr>
          <xdr:spPr>
            <a:xfrm rot="175767">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561917</xdr:colOff>
      <xdr:row>29</xdr:row>
      <xdr:rowOff>93481</xdr:rowOff>
    </xdr:from>
    <xdr:to>
      <xdr:col>6</xdr:col>
      <xdr:colOff>1046144</xdr:colOff>
      <xdr:row>39</xdr:row>
      <xdr:rowOff>47171</xdr:rowOff>
    </xdr:to>
    <xdr:grpSp>
      <xdr:nvGrpSpPr>
        <xdr:cNvPr id="39" name="Grupo 38">
          <a:extLst>
            <a:ext uri="{FF2B5EF4-FFF2-40B4-BE49-F238E27FC236}">
              <a16:creationId xmlns:a16="http://schemas.microsoft.com/office/drawing/2014/main" id="{00000000-0008-0000-0400-000027000000}"/>
            </a:ext>
          </a:extLst>
        </xdr:cNvPr>
        <xdr:cNvGrpSpPr/>
      </xdr:nvGrpSpPr>
      <xdr:grpSpPr>
        <a:xfrm rot="21452275">
          <a:off x="7057967" y="5617981"/>
          <a:ext cx="1922502" cy="1858690"/>
          <a:chOff x="6642407" y="5891468"/>
          <a:chExt cx="1922502" cy="1858690"/>
        </a:xfrm>
        <a:solidFill>
          <a:schemeClr val="bg1">
            <a:lumMod val="65000"/>
          </a:schemeClr>
        </a:solidFill>
      </xdr:grpSpPr>
      <xdr:grpSp>
        <xdr:nvGrpSpPr>
          <xdr:cNvPr id="40" name="Grupo 39">
            <a:extLst>
              <a:ext uri="{FF2B5EF4-FFF2-40B4-BE49-F238E27FC236}">
                <a16:creationId xmlns:a16="http://schemas.microsoft.com/office/drawing/2014/main" id="{00000000-0008-0000-0400-000028000000}"/>
              </a:ext>
            </a:extLst>
          </xdr:cNvPr>
          <xdr:cNvGrpSpPr/>
        </xdr:nvGrpSpPr>
        <xdr:grpSpPr>
          <a:xfrm>
            <a:off x="6642407" y="5891468"/>
            <a:ext cx="1922502" cy="1858690"/>
            <a:chOff x="6642407" y="5891468"/>
            <a:chExt cx="1922502" cy="1858690"/>
          </a:xfrm>
          <a:grpFill/>
        </xdr:grpSpPr>
        <xdr:sp macro="" textlink="">
          <xdr:nvSpPr>
            <xdr:cNvPr id="45" name="Freeform 10">
              <a:extLst>
                <a:ext uri="{FF2B5EF4-FFF2-40B4-BE49-F238E27FC236}">
                  <a16:creationId xmlns:a16="http://schemas.microsoft.com/office/drawing/2014/main" id="{00000000-0008-0000-0400-00002D000000}"/>
                </a:ext>
              </a:extLst>
            </xdr:cNvPr>
            <xdr:cNvSpPr>
              <a:spLocks/>
            </xdr:cNvSpPr>
          </xdr:nvSpPr>
          <xdr:spPr bwMode="auto">
            <a:xfrm flipH="1">
              <a:off x="6642407" y="5891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46" name="Freeform 11">
              <a:extLst>
                <a:ext uri="{FF2B5EF4-FFF2-40B4-BE49-F238E27FC236}">
                  <a16:creationId xmlns:a16="http://schemas.microsoft.com/office/drawing/2014/main" id="{00000000-0008-0000-0400-00002E000000}"/>
                </a:ext>
              </a:extLst>
            </xdr:cNvPr>
            <xdr:cNvSpPr>
              <a:spLocks/>
            </xdr:cNvSpPr>
          </xdr:nvSpPr>
          <xdr:spPr bwMode="auto">
            <a:xfrm flipH="1">
              <a:off x="6703751" y="5972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grpSp>
        <xdr:nvGrpSpPr>
          <xdr:cNvPr id="41" name="Group 69">
            <a:extLst>
              <a:ext uri="{FF2B5EF4-FFF2-40B4-BE49-F238E27FC236}">
                <a16:creationId xmlns:a16="http://schemas.microsoft.com/office/drawing/2014/main" id="{00000000-0008-0000-0400-000029000000}"/>
              </a:ext>
            </a:extLst>
          </xdr:cNvPr>
          <xdr:cNvGrpSpPr/>
        </xdr:nvGrpSpPr>
        <xdr:grpSpPr>
          <a:xfrm>
            <a:off x="6872135" y="6139636"/>
            <a:ext cx="1370082" cy="1127835"/>
            <a:chOff x="3109266" y="1508575"/>
            <a:chExt cx="1370082" cy="1127835"/>
          </a:xfrm>
          <a:grpFill/>
        </xdr:grpSpPr>
        <xdr:sp macro="" textlink="">
          <xdr:nvSpPr>
            <xdr:cNvPr id="42" name="TextBox 70">
              <a:extLst>
                <a:ext uri="{FF2B5EF4-FFF2-40B4-BE49-F238E27FC236}">
                  <a16:creationId xmlns:a16="http://schemas.microsoft.com/office/drawing/2014/main" id="{00000000-0008-0000-0400-00002A000000}"/>
                </a:ext>
              </a:extLst>
            </xdr:cNvPr>
            <xdr:cNvSpPr txBox="1"/>
          </xdr:nvSpPr>
          <xdr:spPr>
            <a:xfrm rot="147725">
              <a:off x="3523327" y="1508575"/>
              <a:ext cx="599482" cy="461665"/>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43" name="TextBox 121">
              <a:extLst>
                <a:ext uri="{FF2B5EF4-FFF2-40B4-BE49-F238E27FC236}">
                  <a16:creationId xmlns:a16="http://schemas.microsoft.com/office/drawing/2014/main" id="{00000000-0008-0000-0400-00002B000000}"/>
                </a:ext>
              </a:extLst>
            </xdr:cNvPr>
            <xdr:cNvSpPr txBox="1"/>
          </xdr:nvSpPr>
          <xdr:spPr>
            <a:xfrm rot="147725">
              <a:off x="3109266" y="1968920"/>
              <a:ext cx="1370082" cy="667490"/>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44" name="Straight Connector 72">
              <a:extLst>
                <a:ext uri="{FF2B5EF4-FFF2-40B4-BE49-F238E27FC236}">
                  <a16:creationId xmlns:a16="http://schemas.microsoft.com/office/drawing/2014/main" id="{00000000-0008-0000-0400-00002C000000}"/>
                </a:ext>
              </a:extLst>
            </xdr:cNvPr>
            <xdr:cNvCxnSpPr/>
          </xdr:nvCxnSpPr>
          <xdr:spPr>
            <a:xfrm rot="147725">
              <a:off x="3206290" y="1953486"/>
              <a:ext cx="1017043"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19050</xdr:colOff>
      <xdr:row>0</xdr:row>
      <xdr:rowOff>66675</xdr:rowOff>
    </xdr:from>
    <xdr:to>
      <xdr:col>2</xdr:col>
      <xdr:colOff>1034084</xdr:colOff>
      <xdr:row>13</xdr:row>
      <xdr:rowOff>85724</xdr:rowOff>
    </xdr:to>
    <xdr:grpSp>
      <xdr:nvGrpSpPr>
        <xdr:cNvPr id="54" name="Grupo 53">
          <a:hlinkClick xmlns:r="http://schemas.openxmlformats.org/officeDocument/2006/relationships" r:id="rId3"/>
          <a:extLst>
            <a:ext uri="{FF2B5EF4-FFF2-40B4-BE49-F238E27FC236}">
              <a16:creationId xmlns:a16="http://schemas.microsoft.com/office/drawing/2014/main" id="{00000000-0008-0000-0400-000036000000}"/>
            </a:ext>
          </a:extLst>
        </xdr:cNvPr>
        <xdr:cNvGrpSpPr/>
      </xdr:nvGrpSpPr>
      <xdr:grpSpPr>
        <a:xfrm>
          <a:off x="171450" y="66675"/>
          <a:ext cx="2100884" cy="2495549"/>
          <a:chOff x="190500" y="1"/>
          <a:chExt cx="2100884" cy="2495549"/>
        </a:xfrm>
      </xdr:grpSpPr>
      <xdr:sp macro="" textlink="">
        <xdr:nvSpPr>
          <xdr:cNvPr id="55" name="Rectángulo 54">
            <a:extLst>
              <a:ext uri="{FF2B5EF4-FFF2-40B4-BE49-F238E27FC236}">
                <a16:creationId xmlns:a16="http://schemas.microsoft.com/office/drawing/2014/main" id="{00000000-0008-0000-0400-000037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56" name="Imagen 55">
            <a:extLst>
              <a:ext uri="{FF2B5EF4-FFF2-40B4-BE49-F238E27FC236}">
                <a16:creationId xmlns:a16="http://schemas.microsoft.com/office/drawing/2014/main" id="{00000000-0008-0000-0400-000038000000}"/>
              </a:ext>
            </a:extLst>
          </xdr:cNvPr>
          <xdr:cNvPicPr>
            <a:picLocks noChangeAspect="1"/>
          </xdr:cNvPicPr>
        </xdr:nvPicPr>
        <xdr:blipFill rotWithShape="1">
          <a:blip xmlns:r="http://schemas.openxmlformats.org/officeDocument/2006/relationships" r:embed="rId4"/>
          <a:srcRect l="4540" t="25930" r="64578" b="18243"/>
          <a:stretch/>
        </xdr:blipFill>
        <xdr:spPr>
          <a:xfrm>
            <a:off x="190500" y="1"/>
            <a:ext cx="2100884" cy="213632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390526</xdr:colOff>
      <xdr:row>9</xdr:row>
      <xdr:rowOff>1</xdr:rowOff>
    </xdr:from>
    <xdr:to>
      <xdr:col>18</xdr:col>
      <xdr:colOff>85726</xdr:colOff>
      <xdr:row>16</xdr:row>
      <xdr:rowOff>11431</xdr:rowOff>
    </xdr:to>
    <xdr:pic>
      <xdr:nvPicPr>
        <xdr:cNvPr id="2" name="1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1" y="1"/>
          <a:ext cx="10191750" cy="1421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1368799</xdr:colOff>
      <xdr:row>0</xdr:row>
      <xdr:rowOff>230841</xdr:rowOff>
    </xdr:from>
    <xdr:to>
      <xdr:col>5</xdr:col>
      <xdr:colOff>11206</xdr:colOff>
      <xdr:row>7</xdr:row>
      <xdr:rowOff>14449</xdr:rowOff>
    </xdr:to>
    <xdr:grpSp>
      <xdr:nvGrpSpPr>
        <xdr:cNvPr id="3" name="Grupo 7">
          <a:hlinkClick xmlns:r="http://schemas.openxmlformats.org/officeDocument/2006/relationships" r:id="rId2"/>
          <a:extLst>
            <a:ext uri="{FF2B5EF4-FFF2-40B4-BE49-F238E27FC236}">
              <a16:creationId xmlns:a16="http://schemas.microsoft.com/office/drawing/2014/main" id="{00000000-0008-0000-0500-000003000000}"/>
            </a:ext>
          </a:extLst>
        </xdr:cNvPr>
        <xdr:cNvGrpSpPr/>
      </xdr:nvGrpSpPr>
      <xdr:grpSpPr>
        <a:xfrm>
          <a:off x="2549899" y="230841"/>
          <a:ext cx="1490382" cy="1764808"/>
          <a:chOff x="2532530" y="591230"/>
          <a:chExt cx="1490382" cy="1750800"/>
        </a:xfrm>
      </xdr:grpSpPr>
      <xdr:sp macro="" textlink="">
        <xdr:nvSpPr>
          <xdr:cNvPr id="4" name="Text Box 1">
            <a:extLst>
              <a:ext uri="{FF2B5EF4-FFF2-40B4-BE49-F238E27FC236}">
                <a16:creationId xmlns:a16="http://schemas.microsoft.com/office/drawing/2014/main" id="{00000000-0008-0000-0500-000004000000}"/>
              </a:ext>
            </a:extLst>
          </xdr:cNvPr>
          <xdr:cNvSpPr txBox="1">
            <a:spLocks noChangeArrowheads="1"/>
          </xdr:cNvSpPr>
        </xdr:nvSpPr>
        <xdr:spPr bwMode="auto">
          <a:xfrm>
            <a:off x="2532530" y="1636058"/>
            <a:ext cx="1490382" cy="705972"/>
          </a:xfrm>
          <a:prstGeom prst="rect">
            <a:avLst/>
          </a:prstGeom>
          <a:solidFill>
            <a:srgbClr val="0000CC"/>
          </a:solidFill>
          <a:ln w="9525">
            <a:solidFill>
              <a:srgbClr val="000000"/>
            </a:solidFill>
            <a:miter lim="800000"/>
            <a:headEnd/>
            <a:tailEnd/>
          </a:ln>
        </xdr:spPr>
        <xdr:txBody>
          <a:bodyPr vertOverflow="clip" wrap="square" lIns="27432" tIns="22860" rIns="0" bIns="0" anchor="ctr" upright="1"/>
          <a:lstStyle/>
          <a:p>
            <a:pPr algn="ctr" rtl="0">
              <a:defRPr sz="1000"/>
            </a:pPr>
            <a:r>
              <a:rPr lang="es-CO" sz="1000" b="1" i="0" u="none" strike="noStrike" baseline="0">
                <a:solidFill>
                  <a:schemeClr val="bg1"/>
                </a:solidFill>
                <a:latin typeface="Arial" panose="020B0604020202020204" pitchFamily="34" charset="0"/>
                <a:cs typeface="Arial" panose="020B0604020202020204" pitchFamily="34" charset="0"/>
              </a:rPr>
              <a:t>Volver a Plan Estratégico de Talento Humano</a:t>
            </a:r>
            <a:endParaRPr lang="es-CO" sz="1400" b="1" i="0" u="none" strike="noStrike" baseline="0">
              <a:solidFill>
                <a:schemeClr val="bg1"/>
              </a:solidFill>
              <a:latin typeface="Arial" panose="020B0604020202020204" pitchFamily="34" charset="0"/>
              <a:cs typeface="Arial" panose="020B0604020202020204" pitchFamily="34" charset="0"/>
            </a:endParaRPr>
          </a:p>
        </xdr:txBody>
      </xdr:sp>
      <xdr:pic>
        <xdr:nvPicPr>
          <xdr:cNvPr id="5" name="Imagen 9">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7393" y="591230"/>
            <a:ext cx="1453107" cy="9626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28575</xdr:colOff>
      <xdr:row>0</xdr:row>
      <xdr:rowOff>180976</xdr:rowOff>
    </xdr:from>
    <xdr:to>
      <xdr:col>2</xdr:col>
      <xdr:colOff>476250</xdr:colOff>
      <xdr:row>7</xdr:row>
      <xdr:rowOff>28575</xdr:rowOff>
    </xdr:to>
    <xdr:grpSp>
      <xdr:nvGrpSpPr>
        <xdr:cNvPr id="6" name="Grupo 10">
          <a:hlinkClick xmlns:r="http://schemas.openxmlformats.org/officeDocument/2006/relationships" r:id="rId4"/>
          <a:extLst>
            <a:ext uri="{FF2B5EF4-FFF2-40B4-BE49-F238E27FC236}">
              <a16:creationId xmlns:a16="http://schemas.microsoft.com/office/drawing/2014/main" id="{00000000-0008-0000-0500-000006000000}"/>
            </a:ext>
          </a:extLst>
        </xdr:cNvPr>
        <xdr:cNvGrpSpPr/>
      </xdr:nvGrpSpPr>
      <xdr:grpSpPr>
        <a:xfrm>
          <a:off x="152400" y="180976"/>
          <a:ext cx="1504950" cy="1828799"/>
          <a:chOff x="190500" y="1"/>
          <a:chExt cx="2100884" cy="2782196"/>
        </a:xfrm>
      </xdr:grpSpPr>
      <xdr:sp macro="" textlink="">
        <xdr:nvSpPr>
          <xdr:cNvPr id="7" name="Rectángulo 11">
            <a:extLst>
              <a:ext uri="{FF2B5EF4-FFF2-40B4-BE49-F238E27FC236}">
                <a16:creationId xmlns:a16="http://schemas.microsoft.com/office/drawing/2014/main" id="{00000000-0008-0000-0500-000007000000}"/>
              </a:ext>
            </a:extLst>
          </xdr:cNvPr>
          <xdr:cNvSpPr/>
        </xdr:nvSpPr>
        <xdr:spPr>
          <a:xfrm>
            <a:off x="415605" y="2162329"/>
            <a:ext cx="1641424" cy="619868"/>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chemeClr val="bg1"/>
                </a:solidFill>
                <a:latin typeface="Arial" panose="020B0604020202020204" pitchFamily="34" charset="0"/>
                <a:cs typeface="Arial" panose="020B0604020202020204" pitchFamily="34" charset="0"/>
              </a:rPr>
              <a:t>Volver</a:t>
            </a:r>
            <a:r>
              <a:rPr lang="es-CO" sz="10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8" name="Imagen 12">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5"/>
          <a:srcRect l="4540" t="25930" r="64578" b="18243"/>
          <a:stretch/>
        </xdr:blipFill>
        <xdr:spPr>
          <a:xfrm>
            <a:off x="190500" y="1"/>
            <a:ext cx="2100884" cy="213632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69687</xdr:colOff>
      <xdr:row>11</xdr:row>
      <xdr:rowOff>162461</xdr:rowOff>
    </xdr:from>
    <xdr:to>
      <xdr:col>3</xdr:col>
      <xdr:colOff>333790</xdr:colOff>
      <xdr:row>14</xdr:row>
      <xdr:rowOff>178335</xdr:rowOff>
    </xdr:to>
    <xdr:pic>
      <xdr:nvPicPr>
        <xdr:cNvPr id="2" name="1 Imagen" descr="http://www.businesscol.com/empresarial/sistemfin/fiduciarias/images/logo1.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637" y="162461"/>
          <a:ext cx="2988253" cy="112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249977</xdr:colOff>
      <xdr:row>1</xdr:row>
      <xdr:rowOff>19826</xdr:rowOff>
    </xdr:from>
    <xdr:to>
      <xdr:col>3</xdr:col>
      <xdr:colOff>2066191</xdr:colOff>
      <xdr:row>10</xdr:row>
      <xdr:rowOff>22509</xdr:rowOff>
    </xdr:to>
    <xdr:grpSp>
      <xdr:nvGrpSpPr>
        <xdr:cNvPr id="3" name="Grupo 7">
          <a:hlinkClick xmlns:r="http://schemas.openxmlformats.org/officeDocument/2006/relationships" r:id="rId2"/>
          <a:extLst>
            <a:ext uri="{FF2B5EF4-FFF2-40B4-BE49-F238E27FC236}">
              <a16:creationId xmlns:a16="http://schemas.microsoft.com/office/drawing/2014/main" id="{00000000-0008-0000-0600-000003000000}"/>
            </a:ext>
          </a:extLst>
        </xdr:cNvPr>
        <xdr:cNvGrpSpPr/>
      </xdr:nvGrpSpPr>
      <xdr:grpSpPr>
        <a:xfrm>
          <a:off x="4098077" y="191276"/>
          <a:ext cx="1816214" cy="2298208"/>
          <a:chOff x="2532530" y="591230"/>
          <a:chExt cx="1490382" cy="1750800"/>
        </a:xfrm>
      </xdr:grpSpPr>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2532530" y="1636058"/>
            <a:ext cx="1490382" cy="705972"/>
          </a:xfrm>
          <a:prstGeom prst="rect">
            <a:avLst/>
          </a:prstGeom>
          <a:solidFill>
            <a:srgbClr val="0000CC"/>
          </a:solidFill>
          <a:ln w="9525">
            <a:solidFill>
              <a:srgbClr val="000000"/>
            </a:solidFill>
            <a:miter lim="800000"/>
            <a:headEnd/>
            <a:tailEnd/>
          </a:ln>
        </xdr:spPr>
        <xdr:txBody>
          <a:bodyPr vertOverflow="clip" wrap="square" lIns="27432" tIns="22860" rIns="0" bIns="0" anchor="ctr" upright="1"/>
          <a:lstStyle/>
          <a:p>
            <a:pPr algn="ctr" rtl="0">
              <a:defRPr sz="1000"/>
            </a:pPr>
            <a:r>
              <a:rPr lang="es-CO" sz="1400" b="1" i="0" u="none" strike="noStrike" baseline="0">
                <a:solidFill>
                  <a:schemeClr val="bg1"/>
                </a:solidFill>
                <a:latin typeface="Arial" panose="020B0604020202020204" pitchFamily="34" charset="0"/>
                <a:cs typeface="Arial" panose="020B0604020202020204" pitchFamily="34" charset="0"/>
              </a:rPr>
              <a:t>Volver a Plan Estratégico de Talento Humano</a:t>
            </a:r>
          </a:p>
        </xdr:txBody>
      </xdr:sp>
      <xdr:pic>
        <xdr:nvPicPr>
          <xdr:cNvPr id="5" name="Imagen 9">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7393" y="591230"/>
            <a:ext cx="1453107" cy="9626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117231</xdr:colOff>
      <xdr:row>0</xdr:row>
      <xdr:rowOff>146538</xdr:rowOff>
    </xdr:from>
    <xdr:to>
      <xdr:col>2</xdr:col>
      <xdr:colOff>630115</xdr:colOff>
      <xdr:row>9</xdr:row>
      <xdr:rowOff>73269</xdr:rowOff>
    </xdr:to>
    <xdr:grpSp>
      <xdr:nvGrpSpPr>
        <xdr:cNvPr id="6" name="Grupo 10">
          <a:hlinkClick xmlns:r="http://schemas.openxmlformats.org/officeDocument/2006/relationships" r:id="rId4"/>
          <a:extLst>
            <a:ext uri="{FF2B5EF4-FFF2-40B4-BE49-F238E27FC236}">
              <a16:creationId xmlns:a16="http://schemas.microsoft.com/office/drawing/2014/main" id="{00000000-0008-0000-0600-000006000000}"/>
            </a:ext>
          </a:extLst>
        </xdr:cNvPr>
        <xdr:cNvGrpSpPr/>
      </xdr:nvGrpSpPr>
      <xdr:grpSpPr>
        <a:xfrm>
          <a:off x="1241181" y="146538"/>
          <a:ext cx="2074984" cy="2212731"/>
          <a:chOff x="190500" y="1"/>
          <a:chExt cx="2100884" cy="2495549"/>
        </a:xfrm>
      </xdr:grpSpPr>
      <xdr:sp macro="" textlink="">
        <xdr:nvSpPr>
          <xdr:cNvPr id="7" name="Rectángulo 11">
            <a:extLst>
              <a:ext uri="{FF2B5EF4-FFF2-40B4-BE49-F238E27FC236}">
                <a16:creationId xmlns:a16="http://schemas.microsoft.com/office/drawing/2014/main" id="{00000000-0008-0000-0600-000007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8" name="Imagen 12">
            <a:extLst>
              <a:ext uri="{FF2B5EF4-FFF2-40B4-BE49-F238E27FC236}">
                <a16:creationId xmlns:a16="http://schemas.microsoft.com/office/drawing/2014/main" id="{00000000-0008-0000-0600-000008000000}"/>
              </a:ext>
            </a:extLst>
          </xdr:cNvPr>
          <xdr:cNvPicPr>
            <a:picLocks noChangeAspect="1"/>
          </xdr:cNvPicPr>
        </xdr:nvPicPr>
        <xdr:blipFill rotWithShape="1">
          <a:blip xmlns:r="http://schemas.openxmlformats.org/officeDocument/2006/relationships" r:embed="rId5"/>
          <a:srcRect l="4540" t="25930" r="64578" b="18243"/>
          <a:stretch/>
        </xdr:blipFill>
        <xdr:spPr>
          <a:xfrm>
            <a:off x="190500" y="1"/>
            <a:ext cx="2100884" cy="213632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708448</xdr:colOff>
      <xdr:row>20</xdr:row>
      <xdr:rowOff>151754</xdr:rowOff>
    </xdr:from>
    <xdr:to>
      <xdr:col>11</xdr:col>
      <xdr:colOff>310226</xdr:colOff>
      <xdr:row>30</xdr:row>
      <xdr:rowOff>143097</xdr:rowOff>
    </xdr:to>
    <xdr:sp macro="" textlink="">
      <xdr:nvSpPr>
        <xdr:cNvPr id="63" name="Freeform 6">
          <a:extLst>
            <a:ext uri="{FF2B5EF4-FFF2-40B4-BE49-F238E27FC236}">
              <a16:creationId xmlns:a16="http://schemas.microsoft.com/office/drawing/2014/main" id="{00000000-0008-0000-0700-00003F000000}"/>
            </a:ext>
          </a:extLst>
        </xdr:cNvPr>
        <xdr:cNvSpPr>
          <a:spLocks/>
        </xdr:cNvSpPr>
      </xdr:nvSpPr>
      <xdr:spPr bwMode="auto">
        <a:xfrm flipH="1">
          <a:off x="6804448" y="913754"/>
          <a:ext cx="1887778" cy="189634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28626</xdr:colOff>
      <xdr:row>20</xdr:row>
      <xdr:rowOff>158600</xdr:rowOff>
    </xdr:from>
    <xdr:to>
      <xdr:col>11</xdr:col>
      <xdr:colOff>310226</xdr:colOff>
      <xdr:row>30</xdr:row>
      <xdr:rowOff>79200</xdr:rowOff>
    </xdr:to>
    <xdr:sp macro="" textlink="">
      <xdr:nvSpPr>
        <xdr:cNvPr id="64" name="Freeform 7">
          <a:extLst>
            <a:ext uri="{FF2B5EF4-FFF2-40B4-BE49-F238E27FC236}">
              <a16:creationId xmlns:a16="http://schemas.microsoft.com/office/drawing/2014/main" id="{00000000-0008-0000-0700-000040000000}"/>
            </a:ext>
          </a:extLst>
        </xdr:cNvPr>
        <xdr:cNvSpPr>
          <a:spLocks/>
        </xdr:cNvSpPr>
      </xdr:nvSpPr>
      <xdr:spPr bwMode="auto">
        <a:xfrm flipH="1">
          <a:off x="6886626" y="920600"/>
          <a:ext cx="1805600" cy="1825600"/>
        </a:xfrm>
        <a:custGeom>
          <a:avLst/>
          <a:gdLst>
            <a:gd name="T0" fmla="*/ 1169 w 1560"/>
            <a:gd name="T1" fmla="*/ 0 h 1600"/>
            <a:gd name="T2" fmla="*/ 1560 w 1560"/>
            <a:gd name="T3" fmla="*/ 850 h 1600"/>
            <a:gd name="T4" fmla="*/ 1524 w 1560"/>
            <a:gd name="T5" fmla="*/ 875 h 1600"/>
            <a:gd name="T6" fmla="*/ 1480 w 1560"/>
            <a:gd name="T7" fmla="*/ 908 h 1600"/>
            <a:gd name="T8" fmla="*/ 1430 w 1560"/>
            <a:gd name="T9" fmla="*/ 946 h 1600"/>
            <a:gd name="T10" fmla="*/ 1376 w 1560"/>
            <a:gd name="T11" fmla="*/ 992 h 1600"/>
            <a:gd name="T12" fmla="*/ 1317 w 1560"/>
            <a:gd name="T13" fmla="*/ 1044 h 1600"/>
            <a:gd name="T14" fmla="*/ 1255 w 1560"/>
            <a:gd name="T15" fmla="*/ 1103 h 1600"/>
            <a:gd name="T16" fmla="*/ 1194 w 1560"/>
            <a:gd name="T17" fmla="*/ 1169 h 1600"/>
            <a:gd name="T18" fmla="*/ 1130 w 1560"/>
            <a:gd name="T19" fmla="*/ 1242 h 1600"/>
            <a:gd name="T20" fmla="*/ 1067 w 1560"/>
            <a:gd name="T21" fmla="*/ 1320 h 1600"/>
            <a:gd name="T22" fmla="*/ 1006 w 1560"/>
            <a:gd name="T23" fmla="*/ 1407 h 1600"/>
            <a:gd name="T24" fmla="*/ 946 w 1560"/>
            <a:gd name="T25" fmla="*/ 1501 h 1600"/>
            <a:gd name="T26" fmla="*/ 891 w 1560"/>
            <a:gd name="T27" fmla="*/ 1600 h 1600"/>
            <a:gd name="T28" fmla="*/ 0 w 1560"/>
            <a:gd name="T29" fmla="*/ 1274 h 1600"/>
            <a:gd name="T30" fmla="*/ 21 w 1560"/>
            <a:gd name="T31" fmla="*/ 1201 h 1600"/>
            <a:gd name="T32" fmla="*/ 67 w 1560"/>
            <a:gd name="T33" fmla="*/ 1080 h 1600"/>
            <a:gd name="T34" fmla="*/ 119 w 1560"/>
            <a:gd name="T35" fmla="*/ 967 h 1600"/>
            <a:gd name="T36" fmla="*/ 177 w 1560"/>
            <a:gd name="T37" fmla="*/ 862 h 1600"/>
            <a:gd name="T38" fmla="*/ 238 w 1560"/>
            <a:gd name="T39" fmla="*/ 764 h 1600"/>
            <a:gd name="T40" fmla="*/ 302 w 1560"/>
            <a:gd name="T41" fmla="*/ 672 h 1600"/>
            <a:gd name="T42" fmla="*/ 369 w 1560"/>
            <a:gd name="T43" fmla="*/ 587 h 1600"/>
            <a:gd name="T44" fmla="*/ 438 w 1560"/>
            <a:gd name="T45" fmla="*/ 508 h 1600"/>
            <a:gd name="T46" fmla="*/ 507 w 1560"/>
            <a:gd name="T47" fmla="*/ 437 h 1600"/>
            <a:gd name="T48" fmla="*/ 578 w 1560"/>
            <a:gd name="T49" fmla="*/ 370 h 1600"/>
            <a:gd name="T50" fmla="*/ 647 w 1560"/>
            <a:gd name="T51" fmla="*/ 311 h 1600"/>
            <a:gd name="T52" fmla="*/ 716 w 1560"/>
            <a:gd name="T53" fmla="*/ 257 h 1600"/>
            <a:gd name="T54" fmla="*/ 783 w 1560"/>
            <a:gd name="T55" fmla="*/ 209 h 1600"/>
            <a:gd name="T56" fmla="*/ 848 w 1560"/>
            <a:gd name="T57" fmla="*/ 167 h 1600"/>
            <a:gd name="T58" fmla="*/ 910 w 1560"/>
            <a:gd name="T59" fmla="*/ 128 h 1600"/>
            <a:gd name="T60" fmla="*/ 965 w 1560"/>
            <a:gd name="T61" fmla="*/ 96 h 1600"/>
            <a:gd name="T62" fmla="*/ 1019 w 1560"/>
            <a:gd name="T63" fmla="*/ 69 h 1600"/>
            <a:gd name="T64" fmla="*/ 1065 w 1560"/>
            <a:gd name="T65" fmla="*/ 44 h 1600"/>
            <a:gd name="T66" fmla="*/ 1107 w 1560"/>
            <a:gd name="T67" fmla="*/ 27 h 1600"/>
            <a:gd name="T68" fmla="*/ 1142 w 1560"/>
            <a:gd name="T69" fmla="*/ 11 h 1600"/>
            <a:gd name="T70" fmla="*/ 1169 w 1560"/>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000"/>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9</xdr:col>
      <xdr:colOff>500860</xdr:colOff>
      <xdr:row>28</xdr:row>
      <xdr:rowOff>176091</xdr:rowOff>
    </xdr:from>
    <xdr:to>
      <xdr:col>12</xdr:col>
      <xdr:colOff>5414</xdr:colOff>
      <xdr:row>39</xdr:row>
      <xdr:rowOff>53381</xdr:rowOff>
    </xdr:to>
    <xdr:sp macro="" textlink="">
      <xdr:nvSpPr>
        <xdr:cNvPr id="65" name="Freeform 8">
          <a:extLst>
            <a:ext uri="{FF2B5EF4-FFF2-40B4-BE49-F238E27FC236}">
              <a16:creationId xmlns:a16="http://schemas.microsoft.com/office/drawing/2014/main" id="{00000000-0008-0000-0700-000041000000}"/>
            </a:ext>
          </a:extLst>
        </xdr:cNvPr>
        <xdr:cNvSpPr>
          <a:spLocks/>
        </xdr:cNvSpPr>
      </xdr:nvSpPr>
      <xdr:spPr bwMode="auto">
        <a:xfrm flipH="1">
          <a:off x="7358860" y="2462091"/>
          <a:ext cx="1790554" cy="1972790"/>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10</xdr:col>
      <xdr:colOff>8544</xdr:colOff>
      <xdr:row>28</xdr:row>
      <xdr:rowOff>178373</xdr:rowOff>
    </xdr:from>
    <xdr:to>
      <xdr:col>11</xdr:col>
      <xdr:colOff>508149</xdr:colOff>
      <xdr:row>39</xdr:row>
      <xdr:rowOff>53381</xdr:rowOff>
    </xdr:to>
    <xdr:sp macro="" textlink="">
      <xdr:nvSpPr>
        <xdr:cNvPr id="66" name="Freeform 9">
          <a:extLst>
            <a:ext uri="{FF2B5EF4-FFF2-40B4-BE49-F238E27FC236}">
              <a16:creationId xmlns:a16="http://schemas.microsoft.com/office/drawing/2014/main" id="{00000000-0008-0000-0700-000042000000}"/>
            </a:ext>
          </a:extLst>
        </xdr:cNvPr>
        <xdr:cNvSpPr>
          <a:spLocks/>
        </xdr:cNvSpPr>
      </xdr:nvSpPr>
      <xdr:spPr bwMode="auto">
        <a:xfrm flipH="1">
          <a:off x="7628544" y="2464373"/>
          <a:ext cx="1261605" cy="1970508"/>
        </a:xfrm>
        <a:custGeom>
          <a:avLst/>
          <a:gdLst>
            <a:gd name="T0" fmla="*/ 166 w 1090"/>
            <a:gd name="T1" fmla="*/ 0 h 1727"/>
            <a:gd name="T2" fmla="*/ 1040 w 1090"/>
            <a:gd name="T3" fmla="*/ 330 h 1727"/>
            <a:gd name="T4" fmla="*/ 1031 w 1090"/>
            <a:gd name="T5" fmla="*/ 378 h 1727"/>
            <a:gd name="T6" fmla="*/ 1021 w 1090"/>
            <a:gd name="T7" fmla="*/ 437 h 1727"/>
            <a:gd name="T8" fmla="*/ 1014 w 1090"/>
            <a:gd name="T9" fmla="*/ 508 h 1727"/>
            <a:gd name="T10" fmla="*/ 1006 w 1090"/>
            <a:gd name="T11" fmla="*/ 589 h 1727"/>
            <a:gd name="T12" fmla="*/ 1002 w 1090"/>
            <a:gd name="T13" fmla="*/ 677 h 1727"/>
            <a:gd name="T14" fmla="*/ 1002 w 1090"/>
            <a:gd name="T15" fmla="*/ 773 h 1727"/>
            <a:gd name="T16" fmla="*/ 1006 w 1090"/>
            <a:gd name="T17" fmla="*/ 875 h 1727"/>
            <a:gd name="T18" fmla="*/ 1016 w 1090"/>
            <a:gd name="T19" fmla="*/ 984 h 1727"/>
            <a:gd name="T20" fmla="*/ 1033 w 1090"/>
            <a:gd name="T21" fmla="*/ 1098 h 1727"/>
            <a:gd name="T22" fmla="*/ 1058 w 1090"/>
            <a:gd name="T23" fmla="*/ 1215 h 1727"/>
            <a:gd name="T24" fmla="*/ 1090 w 1090"/>
            <a:gd name="T25" fmla="*/ 1336 h 1727"/>
            <a:gd name="T26" fmla="*/ 227 w 1090"/>
            <a:gd name="T27" fmla="*/ 1727 h 1727"/>
            <a:gd name="T28" fmla="*/ 190 w 1090"/>
            <a:gd name="T29" fmla="*/ 1662 h 1727"/>
            <a:gd name="T30" fmla="*/ 135 w 1090"/>
            <a:gd name="T31" fmla="*/ 1529 h 1727"/>
            <a:gd name="T32" fmla="*/ 89 w 1090"/>
            <a:gd name="T33" fmla="*/ 1399 h 1727"/>
            <a:gd name="T34" fmla="*/ 54 w 1090"/>
            <a:gd name="T35" fmla="*/ 1272 h 1727"/>
            <a:gd name="T36" fmla="*/ 29 w 1090"/>
            <a:gd name="T37" fmla="*/ 1147 h 1727"/>
            <a:gd name="T38" fmla="*/ 12 w 1090"/>
            <a:gd name="T39" fmla="*/ 1027 h 1727"/>
            <a:gd name="T40" fmla="*/ 2 w 1090"/>
            <a:gd name="T41" fmla="*/ 910 h 1727"/>
            <a:gd name="T42" fmla="*/ 0 w 1090"/>
            <a:gd name="T43" fmla="*/ 796 h 1727"/>
            <a:gd name="T44" fmla="*/ 2 w 1090"/>
            <a:gd name="T45" fmla="*/ 689 h 1727"/>
            <a:gd name="T46" fmla="*/ 12 w 1090"/>
            <a:gd name="T47" fmla="*/ 587 h 1727"/>
            <a:gd name="T48" fmla="*/ 24 w 1090"/>
            <a:gd name="T49" fmla="*/ 491 h 1727"/>
            <a:gd name="T50" fmla="*/ 41 w 1090"/>
            <a:gd name="T51" fmla="*/ 401 h 1727"/>
            <a:gd name="T52" fmla="*/ 58 w 1090"/>
            <a:gd name="T53" fmla="*/ 320 h 1727"/>
            <a:gd name="T54" fmla="*/ 77 w 1090"/>
            <a:gd name="T55" fmla="*/ 245 h 1727"/>
            <a:gd name="T56" fmla="*/ 98 w 1090"/>
            <a:gd name="T57" fmla="*/ 178 h 1727"/>
            <a:gd name="T58" fmla="*/ 118 w 1090"/>
            <a:gd name="T59" fmla="*/ 119 h 1727"/>
            <a:gd name="T60" fmla="*/ 135 w 1090"/>
            <a:gd name="T61" fmla="*/ 71 h 1727"/>
            <a:gd name="T62" fmla="*/ 152 w 1090"/>
            <a:gd name="T63" fmla="*/ 31 h 1727"/>
            <a:gd name="T64" fmla="*/ 166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6"/>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546407</xdr:colOff>
      <xdr:row>36</xdr:row>
      <xdr:rowOff>176468</xdr:rowOff>
    </xdr:from>
    <xdr:to>
      <xdr:col>11</xdr:col>
      <xdr:colOff>182909</xdr:colOff>
      <xdr:row>46</xdr:row>
      <xdr:rowOff>130158</xdr:rowOff>
    </xdr:to>
    <xdr:sp macro="" textlink="">
      <xdr:nvSpPr>
        <xdr:cNvPr id="67" name="Freeform 10">
          <a:extLst>
            <a:ext uri="{FF2B5EF4-FFF2-40B4-BE49-F238E27FC236}">
              <a16:creationId xmlns:a16="http://schemas.microsoft.com/office/drawing/2014/main" id="{00000000-0008-0000-0700-000043000000}"/>
            </a:ext>
          </a:extLst>
        </xdr:cNvPr>
        <xdr:cNvSpPr>
          <a:spLocks/>
        </xdr:cNvSpPr>
      </xdr:nvSpPr>
      <xdr:spPr bwMode="auto">
        <a:xfrm flipH="1">
          <a:off x="6642407" y="3986468"/>
          <a:ext cx="1922502" cy="1858690"/>
        </a:xfrm>
        <a:custGeom>
          <a:avLst/>
          <a:gdLst>
            <a:gd name="T0" fmla="*/ 1003 w 1661"/>
            <a:gd name="T1" fmla="*/ 0 h 1629"/>
            <a:gd name="T2" fmla="*/ 1007 w 1661"/>
            <a:gd name="T3" fmla="*/ 3 h 1629"/>
            <a:gd name="T4" fmla="*/ 1015 w 1661"/>
            <a:gd name="T5" fmla="*/ 17 h 1629"/>
            <a:gd name="T6" fmla="*/ 1030 w 1661"/>
            <a:gd name="T7" fmla="*/ 36 h 1629"/>
            <a:gd name="T8" fmla="*/ 1051 w 1661"/>
            <a:gd name="T9" fmla="*/ 61 h 1629"/>
            <a:gd name="T10" fmla="*/ 1078 w 1661"/>
            <a:gd name="T11" fmla="*/ 94 h 1629"/>
            <a:gd name="T12" fmla="*/ 1109 w 1661"/>
            <a:gd name="T13" fmla="*/ 130 h 1629"/>
            <a:gd name="T14" fmla="*/ 1145 w 1661"/>
            <a:gd name="T15" fmla="*/ 169 h 1629"/>
            <a:gd name="T16" fmla="*/ 1185 w 1661"/>
            <a:gd name="T17" fmla="*/ 213 h 1629"/>
            <a:gd name="T18" fmla="*/ 1230 w 1661"/>
            <a:gd name="T19" fmla="*/ 259 h 1629"/>
            <a:gd name="T20" fmla="*/ 1400 w 1661"/>
            <a:gd name="T21" fmla="*/ 213 h 1629"/>
            <a:gd name="T22" fmla="*/ 1377 w 1661"/>
            <a:gd name="T23" fmla="*/ 391 h 1629"/>
            <a:gd name="T24" fmla="*/ 1466 w 1661"/>
            <a:gd name="T25" fmla="*/ 460 h 1629"/>
            <a:gd name="T26" fmla="*/ 1562 w 1661"/>
            <a:gd name="T27" fmla="*/ 525 h 1629"/>
            <a:gd name="T28" fmla="*/ 1661 w 1661"/>
            <a:gd name="T29" fmla="*/ 585 h 1629"/>
            <a:gd name="T30" fmla="*/ 1608 w 1661"/>
            <a:gd name="T31" fmla="*/ 735 h 1629"/>
            <a:gd name="T32" fmla="*/ 1289 w 1661"/>
            <a:gd name="T33" fmla="*/ 1629 h 1629"/>
            <a:gd name="T34" fmla="*/ 1216 w 1661"/>
            <a:gd name="T35" fmla="*/ 1608 h 1629"/>
            <a:gd name="T36" fmla="*/ 387 w 1661"/>
            <a:gd name="T37" fmla="*/ 1383 h 1629"/>
            <a:gd name="T38" fmla="*/ 0 w 1661"/>
            <a:gd name="T39" fmla="*/ 474 h 1629"/>
            <a:gd name="T40" fmla="*/ 5 w 1661"/>
            <a:gd name="T41" fmla="*/ 472 h 1629"/>
            <a:gd name="T42" fmla="*/ 852 w 1661"/>
            <a:gd name="T43" fmla="*/ 71 h 1629"/>
            <a:gd name="T44" fmla="*/ 1003 w 1661"/>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607752</xdr:colOff>
      <xdr:row>37</xdr:row>
      <xdr:rowOff>66979</xdr:rowOff>
    </xdr:from>
    <xdr:to>
      <xdr:col>11</xdr:col>
      <xdr:colOff>177122</xdr:colOff>
      <xdr:row>46</xdr:row>
      <xdr:rowOff>130157</xdr:rowOff>
    </xdr:to>
    <xdr:sp macro="" textlink="">
      <xdr:nvSpPr>
        <xdr:cNvPr id="68" name="Freeform 11">
          <a:extLst>
            <a:ext uri="{FF2B5EF4-FFF2-40B4-BE49-F238E27FC236}">
              <a16:creationId xmlns:a16="http://schemas.microsoft.com/office/drawing/2014/main" id="{00000000-0008-0000-0700-000044000000}"/>
            </a:ext>
          </a:extLst>
        </xdr:cNvPr>
        <xdr:cNvSpPr>
          <a:spLocks/>
        </xdr:cNvSpPr>
      </xdr:nvSpPr>
      <xdr:spPr bwMode="auto">
        <a:xfrm flipH="1">
          <a:off x="6703752" y="4067479"/>
          <a:ext cx="1855370" cy="1777678"/>
        </a:xfrm>
        <a:custGeom>
          <a:avLst/>
          <a:gdLst>
            <a:gd name="T0" fmla="*/ 847 w 1603"/>
            <a:gd name="T1" fmla="*/ 0 h 1558"/>
            <a:gd name="T2" fmla="*/ 872 w 1603"/>
            <a:gd name="T3" fmla="*/ 38 h 1558"/>
            <a:gd name="T4" fmla="*/ 904 w 1603"/>
            <a:gd name="T5" fmla="*/ 80 h 1558"/>
            <a:gd name="T6" fmla="*/ 944 w 1603"/>
            <a:gd name="T7" fmla="*/ 130 h 1558"/>
            <a:gd name="T8" fmla="*/ 990 w 1603"/>
            <a:gd name="T9" fmla="*/ 184 h 1558"/>
            <a:gd name="T10" fmla="*/ 1042 w 1603"/>
            <a:gd name="T11" fmla="*/ 243 h 1558"/>
            <a:gd name="T12" fmla="*/ 1102 w 1603"/>
            <a:gd name="T13" fmla="*/ 303 h 1558"/>
            <a:gd name="T14" fmla="*/ 1169 w 1603"/>
            <a:gd name="T15" fmla="*/ 366 h 1558"/>
            <a:gd name="T16" fmla="*/ 1242 w 1603"/>
            <a:gd name="T17" fmla="*/ 428 h 1558"/>
            <a:gd name="T18" fmla="*/ 1322 w 1603"/>
            <a:gd name="T19" fmla="*/ 491 h 1558"/>
            <a:gd name="T20" fmla="*/ 1409 w 1603"/>
            <a:gd name="T21" fmla="*/ 552 h 1558"/>
            <a:gd name="T22" fmla="*/ 1503 w 1603"/>
            <a:gd name="T23" fmla="*/ 610 h 1558"/>
            <a:gd name="T24" fmla="*/ 1603 w 1603"/>
            <a:gd name="T25" fmla="*/ 664 h 1558"/>
            <a:gd name="T26" fmla="*/ 1284 w 1603"/>
            <a:gd name="T27" fmla="*/ 1558 h 1558"/>
            <a:gd name="T28" fmla="*/ 1211 w 1603"/>
            <a:gd name="T29" fmla="*/ 1537 h 1558"/>
            <a:gd name="T30" fmla="*/ 1090 w 1603"/>
            <a:gd name="T31" fmla="*/ 1493 h 1558"/>
            <a:gd name="T32" fmla="*/ 975 w 1603"/>
            <a:gd name="T33" fmla="*/ 1441 h 1558"/>
            <a:gd name="T34" fmla="*/ 870 w 1603"/>
            <a:gd name="T35" fmla="*/ 1385 h 1558"/>
            <a:gd name="T36" fmla="*/ 770 w 1603"/>
            <a:gd name="T37" fmla="*/ 1324 h 1558"/>
            <a:gd name="T38" fmla="*/ 678 w 1603"/>
            <a:gd name="T39" fmla="*/ 1261 h 1558"/>
            <a:gd name="T40" fmla="*/ 593 w 1603"/>
            <a:gd name="T41" fmla="*/ 1195 h 1558"/>
            <a:gd name="T42" fmla="*/ 515 w 1603"/>
            <a:gd name="T43" fmla="*/ 1126 h 1558"/>
            <a:gd name="T44" fmla="*/ 442 w 1603"/>
            <a:gd name="T45" fmla="*/ 1057 h 1558"/>
            <a:gd name="T46" fmla="*/ 375 w 1603"/>
            <a:gd name="T47" fmla="*/ 988 h 1558"/>
            <a:gd name="T48" fmla="*/ 315 w 1603"/>
            <a:gd name="T49" fmla="*/ 919 h 1558"/>
            <a:gd name="T50" fmla="*/ 261 w 1603"/>
            <a:gd name="T51" fmla="*/ 850 h 1558"/>
            <a:gd name="T52" fmla="*/ 211 w 1603"/>
            <a:gd name="T53" fmla="*/ 783 h 1558"/>
            <a:gd name="T54" fmla="*/ 169 w 1603"/>
            <a:gd name="T55" fmla="*/ 719 h 1558"/>
            <a:gd name="T56" fmla="*/ 131 w 1603"/>
            <a:gd name="T57" fmla="*/ 658 h 1558"/>
            <a:gd name="T58" fmla="*/ 98 w 1603"/>
            <a:gd name="T59" fmla="*/ 602 h 1558"/>
            <a:gd name="T60" fmla="*/ 69 w 1603"/>
            <a:gd name="T61" fmla="*/ 549 h 1558"/>
            <a:gd name="T62" fmla="*/ 46 w 1603"/>
            <a:gd name="T63" fmla="*/ 502 h 1558"/>
            <a:gd name="T64" fmla="*/ 27 w 1603"/>
            <a:gd name="T65" fmla="*/ 460 h 1558"/>
            <a:gd name="T66" fmla="*/ 12 w 1603"/>
            <a:gd name="T67" fmla="*/ 428 h 1558"/>
            <a:gd name="T68" fmla="*/ 0 w 1603"/>
            <a:gd name="T69" fmla="*/ 401 h 1558"/>
            <a:gd name="T70" fmla="*/ 847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20</xdr:row>
      <xdr:rowOff>151754</xdr:rowOff>
    </xdr:from>
    <xdr:to>
      <xdr:col>5</xdr:col>
      <xdr:colOff>355494</xdr:colOff>
      <xdr:row>30</xdr:row>
      <xdr:rowOff>143097</xdr:rowOff>
    </xdr:to>
    <xdr:sp macro="" textlink="">
      <xdr:nvSpPr>
        <xdr:cNvPr id="69" name="Freeform 12">
          <a:extLst>
            <a:ext uri="{FF2B5EF4-FFF2-40B4-BE49-F238E27FC236}">
              <a16:creationId xmlns:a16="http://schemas.microsoft.com/office/drawing/2014/main" id="{00000000-0008-0000-07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753715</xdr:colOff>
      <xdr:row>20</xdr:row>
      <xdr:rowOff>158600</xdr:rowOff>
    </xdr:from>
    <xdr:to>
      <xdr:col>5</xdr:col>
      <xdr:colOff>275630</xdr:colOff>
      <xdr:row>30</xdr:row>
      <xdr:rowOff>79200</xdr:rowOff>
    </xdr:to>
    <xdr:sp macro="" textlink="">
      <xdr:nvSpPr>
        <xdr:cNvPr id="70" name="Freeform 13">
          <a:extLst>
            <a:ext uri="{FF2B5EF4-FFF2-40B4-BE49-F238E27FC236}">
              <a16:creationId xmlns:a16="http://schemas.microsoft.com/office/drawing/2014/main" id="{00000000-0008-0000-0700-000046000000}"/>
            </a:ext>
          </a:extLst>
        </xdr:cNvPr>
        <xdr:cNvSpPr>
          <a:spLocks/>
        </xdr:cNvSpPr>
      </xdr:nvSpPr>
      <xdr:spPr bwMode="auto">
        <a:xfrm flipH="1">
          <a:off x="2277715" y="920600"/>
          <a:ext cx="1807915" cy="1825600"/>
        </a:xfrm>
        <a:custGeom>
          <a:avLst/>
          <a:gdLst>
            <a:gd name="T0" fmla="*/ 393 w 1562"/>
            <a:gd name="T1" fmla="*/ 0 h 1600"/>
            <a:gd name="T2" fmla="*/ 420 w 1562"/>
            <a:gd name="T3" fmla="*/ 11 h 1600"/>
            <a:gd name="T4" fmla="*/ 455 w 1562"/>
            <a:gd name="T5" fmla="*/ 27 h 1600"/>
            <a:gd name="T6" fmla="*/ 495 w 1562"/>
            <a:gd name="T7" fmla="*/ 44 h 1600"/>
            <a:gd name="T8" fmla="*/ 543 w 1562"/>
            <a:gd name="T9" fmla="*/ 69 h 1600"/>
            <a:gd name="T10" fmla="*/ 595 w 1562"/>
            <a:gd name="T11" fmla="*/ 96 h 1600"/>
            <a:gd name="T12" fmla="*/ 652 w 1562"/>
            <a:gd name="T13" fmla="*/ 128 h 1600"/>
            <a:gd name="T14" fmla="*/ 714 w 1562"/>
            <a:gd name="T15" fmla="*/ 167 h 1600"/>
            <a:gd name="T16" fmla="*/ 779 w 1562"/>
            <a:gd name="T17" fmla="*/ 209 h 1600"/>
            <a:gd name="T18" fmla="*/ 846 w 1562"/>
            <a:gd name="T19" fmla="*/ 257 h 1600"/>
            <a:gd name="T20" fmla="*/ 915 w 1562"/>
            <a:gd name="T21" fmla="*/ 311 h 1600"/>
            <a:gd name="T22" fmla="*/ 984 w 1562"/>
            <a:gd name="T23" fmla="*/ 370 h 1600"/>
            <a:gd name="T24" fmla="*/ 1053 w 1562"/>
            <a:gd name="T25" fmla="*/ 437 h 1600"/>
            <a:gd name="T26" fmla="*/ 1124 w 1562"/>
            <a:gd name="T27" fmla="*/ 508 h 1600"/>
            <a:gd name="T28" fmla="*/ 1193 w 1562"/>
            <a:gd name="T29" fmla="*/ 587 h 1600"/>
            <a:gd name="T30" fmla="*/ 1259 w 1562"/>
            <a:gd name="T31" fmla="*/ 672 h 1600"/>
            <a:gd name="T32" fmla="*/ 1324 w 1562"/>
            <a:gd name="T33" fmla="*/ 764 h 1600"/>
            <a:gd name="T34" fmla="*/ 1385 w 1562"/>
            <a:gd name="T35" fmla="*/ 862 h 1600"/>
            <a:gd name="T36" fmla="*/ 1441 w 1562"/>
            <a:gd name="T37" fmla="*/ 967 h 1600"/>
            <a:gd name="T38" fmla="*/ 1493 w 1562"/>
            <a:gd name="T39" fmla="*/ 1080 h 1600"/>
            <a:gd name="T40" fmla="*/ 1541 w 1562"/>
            <a:gd name="T41" fmla="*/ 1201 h 1600"/>
            <a:gd name="T42" fmla="*/ 1562 w 1562"/>
            <a:gd name="T43" fmla="*/ 1274 h 1600"/>
            <a:gd name="T44" fmla="*/ 671 w 1562"/>
            <a:gd name="T45" fmla="*/ 1600 h 1600"/>
            <a:gd name="T46" fmla="*/ 616 w 1562"/>
            <a:gd name="T47" fmla="*/ 1501 h 1600"/>
            <a:gd name="T48" fmla="*/ 556 w 1562"/>
            <a:gd name="T49" fmla="*/ 1407 h 1600"/>
            <a:gd name="T50" fmla="*/ 495 w 1562"/>
            <a:gd name="T51" fmla="*/ 1320 h 1600"/>
            <a:gd name="T52" fmla="*/ 432 w 1562"/>
            <a:gd name="T53" fmla="*/ 1242 h 1600"/>
            <a:gd name="T54" fmla="*/ 368 w 1562"/>
            <a:gd name="T55" fmla="*/ 1169 h 1600"/>
            <a:gd name="T56" fmla="*/ 305 w 1562"/>
            <a:gd name="T57" fmla="*/ 1103 h 1600"/>
            <a:gd name="T58" fmla="*/ 244 w 1562"/>
            <a:gd name="T59" fmla="*/ 1044 h 1600"/>
            <a:gd name="T60" fmla="*/ 186 w 1562"/>
            <a:gd name="T61" fmla="*/ 992 h 1600"/>
            <a:gd name="T62" fmla="*/ 130 w 1562"/>
            <a:gd name="T63" fmla="*/ 946 h 1600"/>
            <a:gd name="T64" fmla="*/ 80 w 1562"/>
            <a:gd name="T65" fmla="*/ 908 h 1600"/>
            <a:gd name="T66" fmla="*/ 38 w 1562"/>
            <a:gd name="T67" fmla="*/ 875 h 1600"/>
            <a:gd name="T68" fmla="*/ 0 w 1562"/>
            <a:gd name="T69" fmla="*/ 850 h 1600"/>
            <a:gd name="T70" fmla="*/ 393 w 1562"/>
            <a:gd name="T71" fmla="*/ 0 h 16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28</xdr:row>
      <xdr:rowOff>176091</xdr:rowOff>
    </xdr:from>
    <xdr:to>
      <xdr:col>4</xdr:col>
      <xdr:colOff>563082</xdr:colOff>
      <xdr:row>39</xdr:row>
      <xdr:rowOff>53381</xdr:rowOff>
    </xdr:to>
    <xdr:sp macro="" textlink="">
      <xdr:nvSpPr>
        <xdr:cNvPr id="71" name="Freeform 14">
          <a:extLst>
            <a:ext uri="{FF2B5EF4-FFF2-40B4-BE49-F238E27FC236}">
              <a16:creationId xmlns:a16="http://schemas.microsoft.com/office/drawing/2014/main" id="{00000000-0008-0000-07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555794</xdr:colOff>
      <xdr:row>28</xdr:row>
      <xdr:rowOff>178373</xdr:rowOff>
    </xdr:from>
    <xdr:to>
      <xdr:col>4</xdr:col>
      <xdr:colOff>293399</xdr:colOff>
      <xdr:row>39</xdr:row>
      <xdr:rowOff>53381</xdr:rowOff>
    </xdr:to>
    <xdr:sp macro="" textlink="">
      <xdr:nvSpPr>
        <xdr:cNvPr id="72" name="Freeform 15">
          <a:extLst>
            <a:ext uri="{FF2B5EF4-FFF2-40B4-BE49-F238E27FC236}">
              <a16:creationId xmlns:a16="http://schemas.microsoft.com/office/drawing/2014/main" id="{00000000-0008-0000-0700-000048000000}"/>
            </a:ext>
          </a:extLst>
        </xdr:cNvPr>
        <xdr:cNvSpPr>
          <a:spLocks/>
        </xdr:cNvSpPr>
      </xdr:nvSpPr>
      <xdr:spPr bwMode="auto">
        <a:xfrm flipH="1">
          <a:off x="2079794" y="2464373"/>
          <a:ext cx="1261605" cy="1970508"/>
        </a:xfrm>
        <a:custGeom>
          <a:avLst/>
          <a:gdLst>
            <a:gd name="T0" fmla="*/ 924 w 1090"/>
            <a:gd name="T1" fmla="*/ 0 h 1727"/>
            <a:gd name="T2" fmla="*/ 938 w 1090"/>
            <a:gd name="T3" fmla="*/ 31 h 1727"/>
            <a:gd name="T4" fmla="*/ 953 w 1090"/>
            <a:gd name="T5" fmla="*/ 71 h 1727"/>
            <a:gd name="T6" fmla="*/ 972 w 1090"/>
            <a:gd name="T7" fmla="*/ 119 h 1727"/>
            <a:gd name="T8" fmla="*/ 992 w 1090"/>
            <a:gd name="T9" fmla="*/ 178 h 1727"/>
            <a:gd name="T10" fmla="*/ 1011 w 1090"/>
            <a:gd name="T11" fmla="*/ 245 h 1727"/>
            <a:gd name="T12" fmla="*/ 1032 w 1090"/>
            <a:gd name="T13" fmla="*/ 320 h 1727"/>
            <a:gd name="T14" fmla="*/ 1049 w 1090"/>
            <a:gd name="T15" fmla="*/ 401 h 1727"/>
            <a:gd name="T16" fmla="*/ 1065 w 1090"/>
            <a:gd name="T17" fmla="*/ 491 h 1727"/>
            <a:gd name="T18" fmla="*/ 1078 w 1090"/>
            <a:gd name="T19" fmla="*/ 587 h 1727"/>
            <a:gd name="T20" fmla="*/ 1086 w 1090"/>
            <a:gd name="T21" fmla="*/ 689 h 1727"/>
            <a:gd name="T22" fmla="*/ 1090 w 1090"/>
            <a:gd name="T23" fmla="*/ 796 h 1727"/>
            <a:gd name="T24" fmla="*/ 1088 w 1090"/>
            <a:gd name="T25" fmla="*/ 910 h 1727"/>
            <a:gd name="T26" fmla="*/ 1078 w 1090"/>
            <a:gd name="T27" fmla="*/ 1027 h 1727"/>
            <a:gd name="T28" fmla="*/ 1061 w 1090"/>
            <a:gd name="T29" fmla="*/ 1147 h 1727"/>
            <a:gd name="T30" fmla="*/ 1036 w 1090"/>
            <a:gd name="T31" fmla="*/ 1272 h 1727"/>
            <a:gd name="T32" fmla="*/ 1001 w 1090"/>
            <a:gd name="T33" fmla="*/ 1399 h 1727"/>
            <a:gd name="T34" fmla="*/ 955 w 1090"/>
            <a:gd name="T35" fmla="*/ 1529 h 1727"/>
            <a:gd name="T36" fmla="*/ 900 w 1090"/>
            <a:gd name="T37" fmla="*/ 1662 h 1727"/>
            <a:gd name="T38" fmla="*/ 861 w 1090"/>
            <a:gd name="T39" fmla="*/ 1727 h 1727"/>
            <a:gd name="T40" fmla="*/ 0 w 1090"/>
            <a:gd name="T41" fmla="*/ 1336 h 1727"/>
            <a:gd name="T42" fmla="*/ 32 w 1090"/>
            <a:gd name="T43" fmla="*/ 1215 h 1727"/>
            <a:gd name="T44" fmla="*/ 57 w 1090"/>
            <a:gd name="T45" fmla="*/ 1098 h 1727"/>
            <a:gd name="T46" fmla="*/ 74 w 1090"/>
            <a:gd name="T47" fmla="*/ 984 h 1727"/>
            <a:gd name="T48" fmla="*/ 84 w 1090"/>
            <a:gd name="T49" fmla="*/ 875 h 1727"/>
            <a:gd name="T50" fmla="*/ 88 w 1090"/>
            <a:gd name="T51" fmla="*/ 773 h 1727"/>
            <a:gd name="T52" fmla="*/ 88 w 1090"/>
            <a:gd name="T53" fmla="*/ 677 h 1727"/>
            <a:gd name="T54" fmla="*/ 84 w 1090"/>
            <a:gd name="T55" fmla="*/ 589 h 1727"/>
            <a:gd name="T56" fmla="*/ 76 w 1090"/>
            <a:gd name="T57" fmla="*/ 508 h 1727"/>
            <a:gd name="T58" fmla="*/ 67 w 1090"/>
            <a:gd name="T59" fmla="*/ 437 h 1727"/>
            <a:gd name="T60" fmla="*/ 57 w 1090"/>
            <a:gd name="T61" fmla="*/ 378 h 1727"/>
            <a:gd name="T62" fmla="*/ 50 w 1090"/>
            <a:gd name="T63" fmla="*/ 330 h 1727"/>
            <a:gd name="T64" fmla="*/ 924 w 1090"/>
            <a:gd name="T65" fmla="*/ 0 h 17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36</xdr:row>
      <xdr:rowOff>176468</xdr:rowOff>
    </xdr:from>
    <xdr:to>
      <xdr:col>5</xdr:col>
      <xdr:colOff>519849</xdr:colOff>
      <xdr:row>46</xdr:row>
      <xdr:rowOff>130158</xdr:rowOff>
    </xdr:to>
    <xdr:sp macro="" textlink="">
      <xdr:nvSpPr>
        <xdr:cNvPr id="73" name="Freeform 16">
          <a:extLst>
            <a:ext uri="{FF2B5EF4-FFF2-40B4-BE49-F238E27FC236}">
              <a16:creationId xmlns:a16="http://schemas.microsoft.com/office/drawing/2014/main" id="{00000000-0008-0000-0700-000049000000}"/>
            </a:ext>
          </a:extLst>
        </xdr:cNvPr>
        <xdr:cNvSpPr>
          <a:spLocks/>
        </xdr:cNvSpPr>
      </xdr:nvSpPr>
      <xdr:spPr bwMode="auto">
        <a:xfrm flipH="1">
          <a:off x="2405033" y="3986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37</xdr:row>
      <xdr:rowOff>66979</xdr:rowOff>
    </xdr:from>
    <xdr:to>
      <xdr:col>5</xdr:col>
      <xdr:colOff>456190</xdr:colOff>
      <xdr:row>46</xdr:row>
      <xdr:rowOff>130157</xdr:rowOff>
    </xdr:to>
    <xdr:sp macro="" textlink="">
      <xdr:nvSpPr>
        <xdr:cNvPr id="74" name="Freeform 17">
          <a:extLst>
            <a:ext uri="{FF2B5EF4-FFF2-40B4-BE49-F238E27FC236}">
              <a16:creationId xmlns:a16="http://schemas.microsoft.com/office/drawing/2014/main" id="{00000000-0008-0000-0700-00004A000000}"/>
            </a:ext>
          </a:extLst>
        </xdr:cNvPr>
        <xdr:cNvSpPr>
          <a:spLocks/>
        </xdr:cNvSpPr>
      </xdr:nvSpPr>
      <xdr:spPr bwMode="auto">
        <a:xfrm flipH="1">
          <a:off x="2410820" y="4067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4</xdr:col>
      <xdr:colOff>533400</xdr:colOff>
      <xdr:row>28</xdr:row>
      <xdr:rowOff>73624</xdr:rowOff>
    </xdr:from>
    <xdr:to>
      <xdr:col>9</xdr:col>
      <xdr:colOff>495300</xdr:colOff>
      <xdr:row>34</xdr:row>
      <xdr:rowOff>84594</xdr:rowOff>
    </xdr:to>
    <xdr:sp macro="" textlink="">
      <xdr:nvSpPr>
        <xdr:cNvPr id="75" name="TextBox 121">
          <a:extLst>
            <a:ext uri="{FF2B5EF4-FFF2-40B4-BE49-F238E27FC236}">
              <a16:creationId xmlns:a16="http://schemas.microsoft.com/office/drawing/2014/main" id="{00000000-0008-0000-07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38</xdr:row>
      <xdr:rowOff>138391</xdr:rowOff>
    </xdr:from>
    <xdr:to>
      <xdr:col>8</xdr:col>
      <xdr:colOff>374721</xdr:colOff>
      <xdr:row>39</xdr:row>
      <xdr:rowOff>168175</xdr:rowOff>
    </xdr:to>
    <xdr:sp macro="" textlink="">
      <xdr:nvSpPr>
        <xdr:cNvPr id="77" name="Oval 37">
          <a:extLst>
            <a:ext uri="{FF2B5EF4-FFF2-40B4-BE49-F238E27FC236}">
              <a16:creationId xmlns:a16="http://schemas.microsoft.com/office/drawing/2014/main" id="{00000000-0008-0000-0700-00004D000000}"/>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3</xdr:col>
      <xdr:colOff>272694</xdr:colOff>
      <xdr:row>21</xdr:row>
      <xdr:rowOff>164634</xdr:rowOff>
    </xdr:from>
    <xdr:to>
      <xdr:col>5</xdr:col>
      <xdr:colOff>8907</xdr:colOff>
      <xdr:row>28</xdr:row>
      <xdr:rowOff>36489</xdr:rowOff>
    </xdr:to>
    <xdr:grpSp>
      <xdr:nvGrpSpPr>
        <xdr:cNvPr id="78" name="Group 52">
          <a:extLst>
            <a:ext uri="{FF2B5EF4-FFF2-40B4-BE49-F238E27FC236}">
              <a16:creationId xmlns:a16="http://schemas.microsoft.com/office/drawing/2014/main" id="{00000000-0008-0000-0700-00004E000000}"/>
            </a:ext>
          </a:extLst>
        </xdr:cNvPr>
        <xdr:cNvGrpSpPr/>
      </xdr:nvGrpSpPr>
      <xdr:grpSpPr>
        <a:xfrm>
          <a:off x="2558694" y="4165134"/>
          <a:ext cx="1260213" cy="1205355"/>
          <a:chOff x="3168135" y="1391773"/>
          <a:chExt cx="1260213" cy="1205355"/>
        </a:xfrm>
      </xdr:grpSpPr>
      <xdr:sp macro="" textlink="">
        <xdr:nvSpPr>
          <xdr:cNvPr id="99" name="TextBox 48">
            <a:extLst>
              <a:ext uri="{FF2B5EF4-FFF2-40B4-BE49-F238E27FC236}">
                <a16:creationId xmlns:a16="http://schemas.microsoft.com/office/drawing/2014/main" id="{00000000-0008-0000-07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700-000064000000}"/>
              </a:ext>
            </a:extLst>
          </xdr:cNvPr>
          <xdr:cNvSpPr txBox="1"/>
        </xdr:nvSpPr>
        <xdr:spPr>
          <a:xfrm>
            <a:off x="3168135" y="1929638"/>
            <a:ext cx="1206048" cy="66749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00000000-0008-0000-07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30</xdr:row>
      <xdr:rowOff>83832</xdr:rowOff>
    </xdr:from>
    <xdr:to>
      <xdr:col>4</xdr:col>
      <xdr:colOff>304800</xdr:colOff>
      <xdr:row>35</xdr:row>
      <xdr:rowOff>116393</xdr:rowOff>
    </xdr:to>
    <xdr:grpSp>
      <xdr:nvGrpSpPr>
        <xdr:cNvPr id="79" name="Group 53">
          <a:extLst>
            <a:ext uri="{FF2B5EF4-FFF2-40B4-BE49-F238E27FC236}">
              <a16:creationId xmlns:a16="http://schemas.microsoft.com/office/drawing/2014/main" id="{00000000-0008-0000-0700-00004F000000}"/>
            </a:ext>
          </a:extLst>
        </xdr:cNvPr>
        <xdr:cNvGrpSpPr/>
      </xdr:nvGrpSpPr>
      <xdr:grpSpPr>
        <a:xfrm>
          <a:off x="1962150" y="5798832"/>
          <a:ext cx="1390650" cy="985061"/>
          <a:chOff x="3055067" y="1448923"/>
          <a:chExt cx="1390650" cy="985061"/>
        </a:xfrm>
      </xdr:grpSpPr>
      <xdr:sp macro="" textlink="">
        <xdr:nvSpPr>
          <xdr:cNvPr id="96" name="TextBox 54">
            <a:extLst>
              <a:ext uri="{FF2B5EF4-FFF2-40B4-BE49-F238E27FC236}">
                <a16:creationId xmlns:a16="http://schemas.microsoft.com/office/drawing/2014/main" id="{00000000-0008-0000-07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700-000061000000}"/>
              </a:ext>
            </a:extLst>
          </xdr:cNvPr>
          <xdr:cNvSpPr txBox="1"/>
        </xdr:nvSpPr>
        <xdr:spPr>
          <a:xfrm>
            <a:off x="3055067" y="1958213"/>
            <a:ext cx="1390650"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00000000-0008-0000-07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494396</xdr:colOff>
      <xdr:row>39</xdr:row>
      <xdr:rowOff>3034</xdr:rowOff>
    </xdr:from>
    <xdr:to>
      <xdr:col>5</xdr:col>
      <xdr:colOff>176444</xdr:colOff>
      <xdr:row>43</xdr:row>
      <xdr:rowOff>178470</xdr:rowOff>
    </xdr:to>
    <xdr:grpSp>
      <xdr:nvGrpSpPr>
        <xdr:cNvPr id="80" name="Group 57">
          <a:extLst>
            <a:ext uri="{FF2B5EF4-FFF2-40B4-BE49-F238E27FC236}">
              <a16:creationId xmlns:a16="http://schemas.microsoft.com/office/drawing/2014/main" id="{00000000-0008-0000-0700-000050000000}"/>
            </a:ext>
          </a:extLst>
        </xdr:cNvPr>
        <xdr:cNvGrpSpPr/>
      </xdr:nvGrpSpPr>
      <xdr:grpSpPr>
        <a:xfrm>
          <a:off x="2780396" y="7432534"/>
          <a:ext cx="1206048" cy="937436"/>
          <a:chOff x="3158610" y="1658473"/>
          <a:chExt cx="1206048" cy="937436"/>
        </a:xfrm>
      </xdr:grpSpPr>
      <xdr:sp macro="" textlink="">
        <xdr:nvSpPr>
          <xdr:cNvPr id="93" name="TextBox 58">
            <a:extLst>
              <a:ext uri="{FF2B5EF4-FFF2-40B4-BE49-F238E27FC236}">
                <a16:creationId xmlns:a16="http://schemas.microsoft.com/office/drawing/2014/main" id="{00000000-0008-0000-07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700-00005E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00000000-0008-0000-07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247105</xdr:colOff>
      <xdr:row>22</xdr:row>
      <xdr:rowOff>12234</xdr:rowOff>
    </xdr:from>
    <xdr:to>
      <xdr:col>11</xdr:col>
      <xdr:colOff>85725</xdr:colOff>
      <xdr:row>29</xdr:row>
      <xdr:rowOff>9134</xdr:rowOff>
    </xdr:to>
    <xdr:grpSp>
      <xdr:nvGrpSpPr>
        <xdr:cNvPr id="81" name="Group 61">
          <a:extLst>
            <a:ext uri="{FF2B5EF4-FFF2-40B4-BE49-F238E27FC236}">
              <a16:creationId xmlns:a16="http://schemas.microsoft.com/office/drawing/2014/main" id="{00000000-0008-0000-0700-000051000000}"/>
            </a:ext>
          </a:extLst>
        </xdr:cNvPr>
        <xdr:cNvGrpSpPr/>
      </xdr:nvGrpSpPr>
      <xdr:grpSpPr>
        <a:xfrm>
          <a:off x="7105105" y="4203234"/>
          <a:ext cx="1362620" cy="1330400"/>
          <a:chOff x="3152071" y="1420348"/>
          <a:chExt cx="1362620" cy="1330400"/>
        </a:xfrm>
      </xdr:grpSpPr>
      <xdr:sp macro="" textlink="">
        <xdr:nvSpPr>
          <xdr:cNvPr id="90" name="TextBox 62">
            <a:extLst>
              <a:ext uri="{FF2B5EF4-FFF2-40B4-BE49-F238E27FC236}">
                <a16:creationId xmlns:a16="http://schemas.microsoft.com/office/drawing/2014/main" id="{00000000-0008-0000-07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00000000-0008-0000-0700-00005B000000}"/>
              </a:ext>
            </a:extLst>
          </xdr:cNvPr>
          <xdr:cNvSpPr txBox="1"/>
        </xdr:nvSpPr>
        <xdr:spPr>
          <a:xfrm>
            <a:off x="3168135" y="1891538"/>
            <a:ext cx="1346556" cy="85921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00000000-0008-0000-07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30</xdr:row>
      <xdr:rowOff>17157</xdr:rowOff>
    </xdr:from>
    <xdr:to>
      <xdr:col>11</xdr:col>
      <xdr:colOff>587989</xdr:colOff>
      <xdr:row>37</xdr:row>
      <xdr:rowOff>94259</xdr:rowOff>
    </xdr:to>
    <xdr:grpSp>
      <xdr:nvGrpSpPr>
        <xdr:cNvPr id="82" name="Group 65">
          <a:extLst>
            <a:ext uri="{FF2B5EF4-FFF2-40B4-BE49-F238E27FC236}">
              <a16:creationId xmlns:a16="http://schemas.microsoft.com/office/drawing/2014/main" id="{00000000-0008-0000-0700-000052000000}"/>
            </a:ext>
          </a:extLst>
        </xdr:cNvPr>
        <xdr:cNvGrpSpPr/>
      </xdr:nvGrpSpPr>
      <xdr:grpSpPr>
        <a:xfrm>
          <a:off x="7591425" y="5732157"/>
          <a:ext cx="1378564" cy="1410602"/>
          <a:chOff x="3071819" y="1382248"/>
          <a:chExt cx="1378564" cy="1410602"/>
        </a:xfrm>
      </xdr:grpSpPr>
      <xdr:sp macro="" textlink="">
        <xdr:nvSpPr>
          <xdr:cNvPr id="87" name="TextBox 66">
            <a:extLst>
              <a:ext uri="{FF2B5EF4-FFF2-40B4-BE49-F238E27FC236}">
                <a16:creationId xmlns:a16="http://schemas.microsoft.com/office/drawing/2014/main" id="{00000000-0008-0000-07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00000000-0008-0000-0700-000058000000}"/>
              </a:ext>
            </a:extLst>
          </xdr:cNvPr>
          <xdr:cNvSpPr txBox="1"/>
        </xdr:nvSpPr>
        <xdr:spPr>
          <a:xfrm>
            <a:off x="3071819" y="1815338"/>
            <a:ext cx="1378564" cy="97751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7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63479</xdr:colOff>
      <xdr:row>39</xdr:row>
      <xdr:rowOff>3034</xdr:rowOff>
    </xdr:from>
    <xdr:to>
      <xdr:col>10</xdr:col>
      <xdr:colOff>507527</xdr:colOff>
      <xdr:row>43</xdr:row>
      <xdr:rowOff>178470</xdr:rowOff>
    </xdr:to>
    <xdr:grpSp>
      <xdr:nvGrpSpPr>
        <xdr:cNvPr id="83" name="Group 69">
          <a:extLst>
            <a:ext uri="{FF2B5EF4-FFF2-40B4-BE49-F238E27FC236}">
              <a16:creationId xmlns:a16="http://schemas.microsoft.com/office/drawing/2014/main" id="{00000000-0008-0000-0700-000053000000}"/>
            </a:ext>
          </a:extLst>
        </xdr:cNvPr>
        <xdr:cNvGrpSpPr/>
      </xdr:nvGrpSpPr>
      <xdr:grpSpPr>
        <a:xfrm>
          <a:off x="6921479" y="7432534"/>
          <a:ext cx="1206048" cy="937436"/>
          <a:chOff x="3158610" y="1658473"/>
          <a:chExt cx="1206048" cy="937436"/>
        </a:xfrm>
      </xdr:grpSpPr>
      <xdr:sp macro="" textlink="">
        <xdr:nvSpPr>
          <xdr:cNvPr id="84" name="TextBox 70">
            <a:extLst>
              <a:ext uri="{FF2B5EF4-FFF2-40B4-BE49-F238E27FC236}">
                <a16:creationId xmlns:a16="http://schemas.microsoft.com/office/drawing/2014/main" id="{00000000-0008-0000-0700-000054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5" name="TextBox 121">
            <a:extLst>
              <a:ext uri="{FF2B5EF4-FFF2-40B4-BE49-F238E27FC236}">
                <a16:creationId xmlns:a16="http://schemas.microsoft.com/office/drawing/2014/main" id="{00000000-0008-0000-0700-000055000000}"/>
              </a:ext>
            </a:extLst>
          </xdr:cNvPr>
          <xdr:cNvSpPr txBox="1"/>
        </xdr:nvSpPr>
        <xdr:spPr>
          <a:xfrm>
            <a:off x="3158610" y="2120138"/>
            <a:ext cx="1206048" cy="475771"/>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86" name="Straight Connector 72">
            <a:extLst>
              <a:ext uri="{FF2B5EF4-FFF2-40B4-BE49-F238E27FC236}">
                <a16:creationId xmlns:a16="http://schemas.microsoft.com/office/drawing/2014/main" id="{00000000-0008-0000-0700-000056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20</xdr:row>
      <xdr:rowOff>28575</xdr:rowOff>
    </xdr:from>
    <xdr:to>
      <xdr:col>5</xdr:col>
      <xdr:colOff>390525</xdr:colOff>
      <xdr:row>30</xdr:row>
      <xdr:rowOff>38100</xdr:rowOff>
    </xdr:to>
    <xdr:sp macro="[0]!Hoja10.Riesgos" textlink="">
      <xdr:nvSpPr>
        <xdr:cNvPr id="112" name="Elipse 111">
          <a:hlinkClick xmlns:r="http://schemas.openxmlformats.org/officeDocument/2006/relationships" r:id="rId1"/>
          <a:extLst>
            <a:ext uri="{FF2B5EF4-FFF2-40B4-BE49-F238E27FC236}">
              <a16:creationId xmlns:a16="http://schemas.microsoft.com/office/drawing/2014/main" id="{00000000-0008-0000-0700-000070000000}"/>
            </a:ext>
          </a:extLst>
        </xdr:cNvPr>
        <xdr:cNvSpPr/>
      </xdr:nvSpPr>
      <xdr:spPr>
        <a:xfrm>
          <a:off x="2286000" y="79057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276225</xdr:colOff>
      <xdr:row>29</xdr:row>
      <xdr:rowOff>66676</xdr:rowOff>
    </xdr:from>
    <xdr:to>
      <xdr:col>4</xdr:col>
      <xdr:colOff>581025</xdr:colOff>
      <xdr:row>38</xdr:row>
      <xdr:rowOff>28576</xdr:rowOff>
    </xdr:to>
    <xdr:sp macro="[0]!Hoja5.Trámites" textlink="">
      <xdr:nvSpPr>
        <xdr:cNvPr id="113" name="Elipse 112">
          <a:extLst>
            <a:ext uri="{FF2B5EF4-FFF2-40B4-BE49-F238E27FC236}">
              <a16:creationId xmlns:a16="http://schemas.microsoft.com/office/drawing/2014/main" id="{00000000-0008-0000-0700-000071000000}"/>
            </a:ext>
          </a:extLst>
        </xdr:cNvPr>
        <xdr:cNvSpPr/>
      </xdr:nvSpPr>
      <xdr:spPr>
        <a:xfrm>
          <a:off x="1800225" y="2543176"/>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247650</xdr:colOff>
      <xdr:row>37</xdr:row>
      <xdr:rowOff>85725</xdr:rowOff>
    </xdr:from>
    <xdr:to>
      <xdr:col>5</xdr:col>
      <xdr:colOff>476250</xdr:colOff>
      <xdr:row>46</xdr:row>
      <xdr:rowOff>123825</xdr:rowOff>
    </xdr:to>
    <xdr:sp macro="[0]!Hoja6.Rendición_de_Cuentas" textlink="">
      <xdr:nvSpPr>
        <xdr:cNvPr id="114" name="Elipse 113">
          <a:hlinkClick xmlns:r="http://schemas.openxmlformats.org/officeDocument/2006/relationships" r:id="rId2"/>
          <a:extLst>
            <a:ext uri="{FF2B5EF4-FFF2-40B4-BE49-F238E27FC236}">
              <a16:creationId xmlns:a16="http://schemas.microsoft.com/office/drawing/2014/main" id="{00000000-0008-0000-0700-000072000000}"/>
            </a:ext>
          </a:extLst>
        </xdr:cNvPr>
        <xdr:cNvSpPr/>
      </xdr:nvSpPr>
      <xdr:spPr>
        <a:xfrm>
          <a:off x="2533650" y="4086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20</xdr:row>
      <xdr:rowOff>171450</xdr:rowOff>
    </xdr:from>
    <xdr:to>
      <xdr:col>11</xdr:col>
      <xdr:colOff>180975</xdr:colOff>
      <xdr:row>30</xdr:row>
      <xdr:rowOff>28575</xdr:rowOff>
    </xdr:to>
    <xdr:sp macro="[0]!Hoja8.Atención_al_Ciudadano" textlink="">
      <xdr:nvSpPr>
        <xdr:cNvPr id="115" name="Elipse 114">
          <a:hlinkClick xmlns:r="http://schemas.openxmlformats.org/officeDocument/2006/relationships" r:id="rId3"/>
          <a:extLst>
            <a:ext uri="{FF2B5EF4-FFF2-40B4-BE49-F238E27FC236}">
              <a16:creationId xmlns:a16="http://schemas.microsoft.com/office/drawing/2014/main" id="{00000000-0008-0000-0700-000073000000}"/>
            </a:ext>
          </a:extLst>
        </xdr:cNvPr>
        <xdr:cNvSpPr/>
      </xdr:nvSpPr>
      <xdr:spPr>
        <a:xfrm>
          <a:off x="6858000" y="933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504825</xdr:colOff>
      <xdr:row>29</xdr:row>
      <xdr:rowOff>152400</xdr:rowOff>
    </xdr:from>
    <xdr:to>
      <xdr:col>11</xdr:col>
      <xdr:colOff>752475</xdr:colOff>
      <xdr:row>38</xdr:row>
      <xdr:rowOff>9525</xdr:rowOff>
    </xdr:to>
    <xdr:sp macro="[0]!Hoja7.Transparencia" textlink="">
      <xdr:nvSpPr>
        <xdr:cNvPr id="116" name="Elipse 115">
          <a:hlinkClick xmlns:r="http://schemas.openxmlformats.org/officeDocument/2006/relationships" r:id="rId4"/>
          <a:extLst>
            <a:ext uri="{FF2B5EF4-FFF2-40B4-BE49-F238E27FC236}">
              <a16:creationId xmlns:a16="http://schemas.microsoft.com/office/drawing/2014/main" id="{00000000-0008-0000-0700-000074000000}"/>
            </a:ext>
          </a:extLst>
        </xdr:cNvPr>
        <xdr:cNvSpPr/>
      </xdr:nvSpPr>
      <xdr:spPr>
        <a:xfrm>
          <a:off x="7362825" y="2628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581025</xdr:colOff>
      <xdr:row>37</xdr:row>
      <xdr:rowOff>57150</xdr:rowOff>
    </xdr:from>
    <xdr:to>
      <xdr:col>11</xdr:col>
      <xdr:colOff>66675</xdr:colOff>
      <xdr:row>46</xdr:row>
      <xdr:rowOff>76200</xdr:rowOff>
    </xdr:to>
    <xdr:sp macro="[0]!Hoja9.Otras" textlink="">
      <xdr:nvSpPr>
        <xdr:cNvPr id="117" name="Elipse 116">
          <a:extLst>
            <a:ext uri="{FF2B5EF4-FFF2-40B4-BE49-F238E27FC236}">
              <a16:creationId xmlns:a16="http://schemas.microsoft.com/office/drawing/2014/main" id="{00000000-0008-0000-0700-000075000000}"/>
            </a:ext>
          </a:extLst>
        </xdr:cNvPr>
        <xdr:cNvSpPr/>
      </xdr:nvSpPr>
      <xdr:spPr>
        <a:xfrm>
          <a:off x="6677025" y="4057650"/>
          <a:ext cx="1771650" cy="17335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247650</xdr:colOff>
      <xdr:row>15</xdr:row>
      <xdr:rowOff>9525</xdr:rowOff>
    </xdr:from>
    <xdr:to>
      <xdr:col>14</xdr:col>
      <xdr:colOff>409575</xdr:colOff>
      <xdr:row>18</xdr:row>
      <xdr:rowOff>152400</xdr:rowOff>
    </xdr:to>
    <xdr:sp macro="" textlink="">
      <xdr:nvSpPr>
        <xdr:cNvPr id="120" name="CuadroTexto 119">
          <a:extLst>
            <a:ext uri="{FF2B5EF4-FFF2-40B4-BE49-F238E27FC236}">
              <a16:creationId xmlns:a16="http://schemas.microsoft.com/office/drawing/2014/main" id="{00000000-0008-0000-0700-000078000000}"/>
            </a:ext>
          </a:extLst>
        </xdr:cNvPr>
        <xdr:cNvSpPr txBox="1"/>
      </xdr:nvSpPr>
      <xdr:spPr>
        <a:xfrm>
          <a:off x="247650" y="2867025"/>
          <a:ext cx="10829925"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latin typeface="Arial" panose="020B0604020202020204" pitchFamily="34" charset="0"/>
              <a:cs typeface="Arial" panose="020B0604020202020204" pitchFamily="34" charset="0"/>
            </a:rPr>
            <a:t>El cronograma de actividades del Plan Anticorrupción y de Atención al Ciudadano se encuentra inmerso en el Plan de Acción Anual de la Entidad. Para ver las actividades programadas por componente del Plan Anticorrupción y de Atención al Ciudadano, haga clic a continuación sobre cada botón.</a:t>
          </a:r>
        </a:p>
      </xdr:txBody>
    </xdr:sp>
    <xdr:clientData/>
  </xdr:twoCellAnchor>
  <xdr:twoCellAnchor>
    <xdr:from>
      <xdr:col>0</xdr:col>
      <xdr:colOff>0</xdr:colOff>
      <xdr:row>0</xdr:row>
      <xdr:rowOff>38100</xdr:rowOff>
    </xdr:from>
    <xdr:to>
      <xdr:col>3</xdr:col>
      <xdr:colOff>217044</xdr:colOff>
      <xdr:row>13</xdr:row>
      <xdr:rowOff>16328</xdr:rowOff>
    </xdr:to>
    <xdr:grpSp>
      <xdr:nvGrpSpPr>
        <xdr:cNvPr id="179" name="Grupo 178">
          <a:hlinkClick xmlns:r="http://schemas.openxmlformats.org/officeDocument/2006/relationships" r:id="rId5"/>
          <a:extLst>
            <a:ext uri="{FF2B5EF4-FFF2-40B4-BE49-F238E27FC236}">
              <a16:creationId xmlns:a16="http://schemas.microsoft.com/office/drawing/2014/main" id="{00000000-0008-0000-0700-0000B3000000}"/>
            </a:ext>
          </a:extLst>
        </xdr:cNvPr>
        <xdr:cNvGrpSpPr/>
      </xdr:nvGrpSpPr>
      <xdr:grpSpPr>
        <a:xfrm>
          <a:off x="0" y="38100"/>
          <a:ext cx="2503044" cy="2454728"/>
          <a:chOff x="0" y="40822"/>
          <a:chExt cx="2503044" cy="2454728"/>
        </a:xfrm>
      </xdr:grpSpPr>
      <xdr:sp macro="" textlink="">
        <xdr:nvSpPr>
          <xdr:cNvPr id="180" name="Rectángulo 179">
            <a:extLst>
              <a:ext uri="{FF2B5EF4-FFF2-40B4-BE49-F238E27FC236}">
                <a16:creationId xmlns:a16="http://schemas.microsoft.com/office/drawing/2014/main" id="{00000000-0008-0000-0700-0000B4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81" name="Imagen 180">
            <a:extLst>
              <a:ext uri="{FF2B5EF4-FFF2-40B4-BE49-F238E27FC236}">
                <a16:creationId xmlns:a16="http://schemas.microsoft.com/office/drawing/2014/main" id="{00000000-0008-0000-0700-0000B5000000}"/>
              </a:ext>
            </a:extLst>
          </xdr:cNvPr>
          <xdr:cNvPicPr>
            <a:picLocks noChangeAspect="1"/>
          </xdr:cNvPicPr>
        </xdr:nvPicPr>
        <xdr:blipFill>
          <a:blip xmlns:r="http://schemas.openxmlformats.org/officeDocument/2006/relationships" r:embed="rId6"/>
          <a:stretch>
            <a:fillRect/>
          </a:stretch>
        </xdr:blipFill>
        <xdr:spPr>
          <a:xfrm>
            <a:off x="0" y="40822"/>
            <a:ext cx="2503044" cy="2136321"/>
          </a:xfrm>
          <a:prstGeom prst="rect">
            <a:avLst/>
          </a:prstGeom>
        </xdr:spPr>
      </xdr:pic>
    </xdr:grpSp>
    <xdr:clientData/>
  </xdr:twoCellAnchor>
  <xdr:twoCellAnchor editAs="oneCell">
    <xdr:from>
      <xdr:col>6</xdr:col>
      <xdr:colOff>266700</xdr:colOff>
      <xdr:row>35</xdr:row>
      <xdr:rowOff>47625</xdr:rowOff>
    </xdr:from>
    <xdr:to>
      <xdr:col>7</xdr:col>
      <xdr:colOff>758846</xdr:colOff>
      <xdr:row>38</xdr:row>
      <xdr:rowOff>96743</xdr:rowOff>
    </xdr:to>
    <xdr:pic>
      <xdr:nvPicPr>
        <xdr:cNvPr id="52" name="Picture 30" descr="PPT">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4838700" y="6715125"/>
          <a:ext cx="1254146" cy="620618"/>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56030</xdr:colOff>
      <xdr:row>0</xdr:row>
      <xdr:rowOff>134469</xdr:rowOff>
    </xdr:from>
    <xdr:to>
      <xdr:col>2</xdr:col>
      <xdr:colOff>504265</xdr:colOff>
      <xdr:row>8</xdr:row>
      <xdr:rowOff>112059</xdr:rowOff>
    </xdr:to>
    <xdr:grpSp>
      <xdr:nvGrpSpPr>
        <xdr:cNvPr id="11" name="Grupo 178">
          <a:hlinkClick xmlns:r="http://schemas.openxmlformats.org/officeDocument/2006/relationships" r:id="rId1"/>
          <a:extLst>
            <a:ext uri="{FF2B5EF4-FFF2-40B4-BE49-F238E27FC236}">
              <a16:creationId xmlns:a16="http://schemas.microsoft.com/office/drawing/2014/main" id="{00000000-0008-0000-0800-00000B000000}"/>
            </a:ext>
          </a:extLst>
        </xdr:cNvPr>
        <xdr:cNvGrpSpPr/>
      </xdr:nvGrpSpPr>
      <xdr:grpSpPr>
        <a:xfrm>
          <a:off x="132230" y="134469"/>
          <a:ext cx="2248460" cy="1901640"/>
          <a:chOff x="0" y="40822"/>
          <a:chExt cx="2503044" cy="2454728"/>
        </a:xfrm>
      </xdr:grpSpPr>
      <xdr:sp macro="" textlink="">
        <xdr:nvSpPr>
          <xdr:cNvPr id="12" name="Rectángulo 179">
            <a:extLst>
              <a:ext uri="{FF2B5EF4-FFF2-40B4-BE49-F238E27FC236}">
                <a16:creationId xmlns:a16="http://schemas.microsoft.com/office/drawing/2014/main" id="{00000000-0008-0000-0800-00000C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PAAC</a:t>
            </a:r>
            <a:endParaRPr lang="es-CO" sz="1400" b="1">
              <a:solidFill>
                <a:schemeClr val="bg1"/>
              </a:solidFill>
              <a:latin typeface="Arial" panose="020B0604020202020204" pitchFamily="34" charset="0"/>
              <a:cs typeface="Arial" panose="020B0604020202020204" pitchFamily="34" charset="0"/>
            </a:endParaRPr>
          </a:p>
        </xdr:txBody>
      </xdr:sp>
      <xdr:pic>
        <xdr:nvPicPr>
          <xdr:cNvPr id="13" name="Imagen 180">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67235</xdr:colOff>
      <xdr:row>8</xdr:row>
      <xdr:rowOff>168090</xdr:rowOff>
    </xdr:to>
    <xdr:grpSp>
      <xdr:nvGrpSpPr>
        <xdr:cNvPr id="5" name="Grupo 178">
          <a:hlinkClick xmlns:r="http://schemas.openxmlformats.org/officeDocument/2006/relationships" r:id="rId1"/>
          <a:extLst>
            <a:ext uri="{FF2B5EF4-FFF2-40B4-BE49-F238E27FC236}">
              <a16:creationId xmlns:a16="http://schemas.microsoft.com/office/drawing/2014/main" id="{00000000-0008-0000-0900-000005000000}"/>
            </a:ext>
          </a:extLst>
        </xdr:cNvPr>
        <xdr:cNvGrpSpPr/>
      </xdr:nvGrpSpPr>
      <xdr:grpSpPr>
        <a:xfrm>
          <a:off x="76200" y="190500"/>
          <a:ext cx="2248460" cy="1901640"/>
          <a:chOff x="0" y="40822"/>
          <a:chExt cx="2503044" cy="2454728"/>
        </a:xfrm>
      </xdr:grpSpPr>
      <xdr:sp macro="" textlink="">
        <xdr:nvSpPr>
          <xdr:cNvPr id="6" name="Rectángulo 179">
            <a:extLst>
              <a:ext uri="{FF2B5EF4-FFF2-40B4-BE49-F238E27FC236}">
                <a16:creationId xmlns:a16="http://schemas.microsoft.com/office/drawing/2014/main" id="{00000000-0008-0000-0900-000006000000}"/>
              </a:ext>
            </a:extLst>
          </xdr:cNvPr>
          <xdr:cNvSpPr/>
        </xdr:nvSpPr>
        <xdr:spPr>
          <a:xfrm>
            <a:off x="415605" y="2194380"/>
            <a:ext cx="1641424" cy="30117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PAAC</a:t>
            </a:r>
            <a:endParaRPr lang="es-CO" sz="1400" b="1">
              <a:solidFill>
                <a:schemeClr val="bg1"/>
              </a:solidFill>
              <a:latin typeface="Arial" panose="020B0604020202020204" pitchFamily="34" charset="0"/>
              <a:cs typeface="Arial" panose="020B0604020202020204" pitchFamily="34" charset="0"/>
            </a:endParaRPr>
          </a:p>
        </xdr:txBody>
      </xdr:sp>
      <xdr:pic>
        <xdr:nvPicPr>
          <xdr:cNvPr id="7" name="Imagen 180">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tretch>
            <a:fillRect/>
          </a:stretch>
        </xdr:blipFill>
        <xdr:spPr>
          <a:xfrm>
            <a:off x="0" y="40822"/>
            <a:ext cx="2503044" cy="2136321"/>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EDINAG/AppData/Local/Microsoft/Windows/Temporary%20Internet%20Files/Content.Outlook/W3VI5JDN/PAA2018_Mercad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Actividades%20x%20compon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Formato%20Racionalizaci&#243;n%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DA/2016/PAAC/Anexo%203.%20%20Componente%203%20-%20Rendici&#243;n%20de%20cuent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uartevgf/AppData/Local/Temp/Temp1_PAAC.zip/Anexo%205.%20%20Componente%205%20-%20Transparencia%20y%20Acceso%20de%20la%20Informaci&#243;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 De Mercadeo Y Publicidad "/>
      <sheetName val="PAA2018_Mercadeo"/>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 1"/>
      <sheetName val="INSTRUCTIVO"/>
      <sheetName val="COMPONENTE 2"/>
      <sheetName val="CADENA DE TRÁMITES"/>
      <sheetName val="TABLA"/>
      <sheetName val="Tablas instituciones"/>
      <sheetName val="Hoja1"/>
      <sheetName val="COMPONENTE 3"/>
      <sheetName val="COMPONENTE 4"/>
      <sheetName val="COMPONENTE 5"/>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TABLA"/>
      <sheetName val="Tablas instituciones"/>
      <sheetName val="Rendición de cuen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TABLA"/>
      <sheetName val="Tablas instituciones"/>
      <sheetName val="Transparencia y acceso a la inf"/>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visora.gov.co/portal2/previsora3/index.php/plan-institucional-mipg-2017/planes-y-programas/programa-de-gestion-documenta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previsora.gov.co/portal2/previsora3/images/documentos/2018/PAAC%20PREVISORA%202018_V2.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15"/>
  <sheetViews>
    <sheetView topLeftCell="A7" zoomScaleNormal="100" workbookViewId="0">
      <selection activeCell="B16" sqref="B16"/>
    </sheetView>
  </sheetViews>
  <sheetFormatPr defaultColWidth="11.42578125" defaultRowHeight="15"/>
  <cols>
    <col min="1" max="1" width="6.7109375" customWidth="1"/>
    <col min="2" max="2" width="71.42578125" customWidth="1"/>
    <col min="3" max="3" width="40.85546875" customWidth="1"/>
    <col min="4" max="4" width="63.7109375" customWidth="1"/>
  </cols>
  <sheetData>
    <row r="2" spans="1:4">
      <c r="A2" s="138" t="s">
        <v>0</v>
      </c>
      <c r="B2" s="139" t="s">
        <v>1</v>
      </c>
      <c r="C2" s="140" t="s">
        <v>2</v>
      </c>
      <c r="D2" s="142" t="s">
        <v>3</v>
      </c>
    </row>
    <row r="3" spans="1:4" ht="24.75" customHeight="1">
      <c r="A3" s="141">
        <v>0</v>
      </c>
      <c r="B3" s="149" t="s">
        <v>4</v>
      </c>
      <c r="C3" s="143" t="s">
        <v>5</v>
      </c>
      <c r="D3" s="145" t="s">
        <v>6</v>
      </c>
    </row>
    <row r="4" spans="1:4" ht="95.25" customHeight="1">
      <c r="A4" s="110">
        <v>1</v>
      </c>
      <c r="B4" s="111" t="s">
        <v>7</v>
      </c>
      <c r="C4" s="144" t="s">
        <v>8</v>
      </c>
      <c r="D4" s="145" t="s">
        <v>9</v>
      </c>
    </row>
    <row r="5" spans="1:4" ht="35.25" customHeight="1">
      <c r="A5" s="110">
        <v>2</v>
      </c>
      <c r="B5" s="112" t="s">
        <v>10</v>
      </c>
      <c r="C5" s="144" t="s">
        <v>8</v>
      </c>
      <c r="D5" s="145"/>
    </row>
    <row r="6" spans="1:4" ht="33" customHeight="1">
      <c r="A6" s="110">
        <v>3</v>
      </c>
      <c r="B6" s="150" t="s">
        <v>11</v>
      </c>
      <c r="C6" s="144" t="s">
        <v>12</v>
      </c>
      <c r="D6" s="294" t="s">
        <v>13</v>
      </c>
    </row>
    <row r="7" spans="1:4" ht="33" customHeight="1">
      <c r="A7" s="110">
        <v>4</v>
      </c>
      <c r="B7" s="150" t="s">
        <v>14</v>
      </c>
      <c r="C7" s="144" t="s">
        <v>12</v>
      </c>
      <c r="D7" s="295"/>
    </row>
    <row r="8" spans="1:4" ht="33" customHeight="1">
      <c r="A8" s="110">
        <v>5</v>
      </c>
      <c r="B8" s="150" t="s">
        <v>15</v>
      </c>
      <c r="C8" s="144" t="s">
        <v>5</v>
      </c>
      <c r="D8" s="296"/>
    </row>
    <row r="9" spans="1:4" ht="24" customHeight="1">
      <c r="A9" s="110">
        <v>6</v>
      </c>
      <c r="B9" s="112" t="s">
        <v>16</v>
      </c>
      <c r="C9" s="144" t="s">
        <v>5</v>
      </c>
      <c r="D9" s="145" t="s">
        <v>17</v>
      </c>
    </row>
    <row r="10" spans="1:4" ht="26.25" customHeight="1">
      <c r="A10" s="110">
        <v>7</v>
      </c>
      <c r="B10" s="150" t="s">
        <v>18</v>
      </c>
      <c r="C10" s="144" t="s">
        <v>5</v>
      </c>
      <c r="D10" s="154" t="s">
        <v>19</v>
      </c>
    </row>
    <row r="11" spans="1:4" ht="58.5" customHeight="1">
      <c r="A11" s="110">
        <v>8</v>
      </c>
      <c r="B11" s="112" t="s">
        <v>20</v>
      </c>
      <c r="C11" s="144" t="s">
        <v>12</v>
      </c>
      <c r="D11" s="145" t="s">
        <v>21</v>
      </c>
    </row>
    <row r="12" spans="1:4" ht="27.75" customHeight="1">
      <c r="A12" s="110">
        <v>9</v>
      </c>
      <c r="B12" s="112" t="s">
        <v>22</v>
      </c>
      <c r="C12" s="144" t="s">
        <v>23</v>
      </c>
      <c r="D12" s="145" t="s">
        <v>24</v>
      </c>
    </row>
    <row r="13" spans="1:4" ht="22.5" customHeight="1">
      <c r="A13" s="110">
        <v>10</v>
      </c>
      <c r="B13" s="151" t="s">
        <v>25</v>
      </c>
      <c r="C13" s="148" t="s">
        <v>26</v>
      </c>
      <c r="D13" s="297" t="s">
        <v>27</v>
      </c>
    </row>
    <row r="14" spans="1:4" ht="22.5" customHeight="1">
      <c r="A14" s="110">
        <v>11</v>
      </c>
      <c r="B14" s="151" t="s">
        <v>28</v>
      </c>
      <c r="C14" s="148" t="s">
        <v>29</v>
      </c>
      <c r="D14" s="297"/>
    </row>
    <row r="15" spans="1:4" ht="22.5" customHeight="1">
      <c r="A15" s="110">
        <v>12</v>
      </c>
      <c r="B15" s="151" t="s">
        <v>30</v>
      </c>
      <c r="C15" s="148" t="s">
        <v>29</v>
      </c>
      <c r="D15" s="297"/>
    </row>
  </sheetData>
  <mergeCells count="2">
    <mergeCell ref="D6:D8"/>
    <mergeCell ref="D13: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1">
    <tabColor rgb="FFFFFF00"/>
  </sheetPr>
  <dimension ref="B1:O29"/>
  <sheetViews>
    <sheetView showGridLines="0" zoomScale="90" zoomScaleNormal="90" workbookViewId="0"/>
  </sheetViews>
  <sheetFormatPr defaultColWidth="11.5703125" defaultRowHeight="15"/>
  <cols>
    <col min="1" max="1" width="1.140625" style="161" customWidth="1"/>
    <col min="2" max="2" width="26.140625" style="161" customWidth="1"/>
    <col min="3" max="3" width="6.5703125" style="162" customWidth="1"/>
    <col min="4" max="4" width="36.7109375" style="161" customWidth="1"/>
    <col min="5" max="5" width="69" style="161" customWidth="1"/>
    <col min="6" max="6" width="23.85546875" style="161" customWidth="1"/>
    <col min="7" max="7" width="26.140625" style="161" customWidth="1"/>
    <col min="8" max="16384" width="11.5703125" style="161"/>
  </cols>
  <sheetData>
    <row r="1" spans="2:15" customFormat="1"/>
    <row r="2" spans="2:15" customFormat="1" ht="15" customHeight="1">
      <c r="E2" s="160"/>
      <c r="F2" s="172"/>
      <c r="G2" s="172"/>
      <c r="H2" s="172"/>
      <c r="I2" s="172"/>
      <c r="J2" s="172"/>
      <c r="K2" s="172"/>
      <c r="L2" s="172"/>
      <c r="M2" s="172"/>
      <c r="N2" s="172"/>
      <c r="O2" s="172"/>
    </row>
    <row r="3" spans="2:15" customFormat="1" ht="15" customHeight="1">
      <c r="E3" s="172"/>
      <c r="F3" s="172"/>
      <c r="G3" s="172"/>
      <c r="H3" s="172"/>
      <c r="I3" s="172"/>
      <c r="J3" s="172"/>
      <c r="K3" s="172"/>
      <c r="L3" s="172"/>
      <c r="M3" s="172"/>
      <c r="N3" s="172"/>
      <c r="O3" s="172"/>
    </row>
    <row r="4" spans="2:15" customFormat="1" ht="15" customHeight="1">
      <c r="E4" s="172"/>
      <c r="F4" s="172"/>
      <c r="G4" s="172"/>
      <c r="H4" s="172"/>
      <c r="I4" s="172"/>
      <c r="J4" s="172"/>
      <c r="K4" s="172"/>
      <c r="L4" s="172"/>
      <c r="M4" s="172"/>
      <c r="N4" s="172"/>
      <c r="O4" s="172"/>
    </row>
    <row r="5" spans="2:15" customFormat="1" ht="46.5" customHeight="1">
      <c r="C5" s="450" t="s">
        <v>638</v>
      </c>
      <c r="D5" s="450"/>
      <c r="E5" s="450"/>
      <c r="F5" s="450"/>
      <c r="G5" s="172"/>
      <c r="H5" s="172"/>
      <c r="I5" s="172"/>
      <c r="J5" s="172"/>
      <c r="K5" s="172"/>
      <c r="L5" s="172"/>
      <c r="M5" s="172"/>
      <c r="N5" s="172"/>
      <c r="O5" s="172"/>
    </row>
    <row r="6" spans="2:15" customFormat="1" ht="15" customHeight="1">
      <c r="E6" s="172"/>
      <c r="F6" s="172"/>
      <c r="G6" s="172"/>
      <c r="H6" s="172"/>
      <c r="I6" s="172"/>
      <c r="J6" s="172"/>
      <c r="K6" s="172"/>
      <c r="L6" s="172"/>
      <c r="M6" s="172"/>
      <c r="N6" s="172"/>
      <c r="O6" s="172"/>
    </row>
    <row r="7" spans="2:15" customFormat="1" ht="15" customHeight="1">
      <c r="E7" s="172"/>
      <c r="F7" s="172"/>
      <c r="G7" s="172"/>
      <c r="H7" s="172"/>
      <c r="I7" s="172"/>
      <c r="J7" s="172"/>
      <c r="K7" s="172"/>
      <c r="L7" s="172"/>
      <c r="M7" s="172"/>
      <c r="N7" s="172"/>
      <c r="O7" s="172"/>
    </row>
    <row r="8" spans="2:15" customFormat="1" ht="15" customHeight="1">
      <c r="E8" s="172"/>
      <c r="F8" s="172"/>
      <c r="G8" s="172"/>
      <c r="H8" s="172"/>
      <c r="I8" s="172"/>
      <c r="J8" s="172"/>
      <c r="K8" s="172"/>
      <c r="L8" s="172"/>
      <c r="M8" s="172"/>
      <c r="N8" s="172"/>
      <c r="O8" s="172"/>
    </row>
    <row r="9" spans="2:15" customFormat="1" ht="15" customHeight="1">
      <c r="E9" s="172"/>
      <c r="F9" s="172"/>
      <c r="G9" s="172"/>
      <c r="H9" s="172"/>
      <c r="I9" s="172"/>
      <c r="J9" s="172"/>
      <c r="K9" s="172"/>
      <c r="L9" s="172"/>
      <c r="M9" s="172"/>
      <c r="N9" s="172"/>
      <c r="O9" s="172"/>
    </row>
    <row r="10" spans="2:15" customFormat="1" ht="15" customHeight="1">
      <c r="E10" s="172"/>
      <c r="F10" s="172"/>
      <c r="G10" s="172"/>
      <c r="H10" s="172"/>
      <c r="I10" s="172"/>
      <c r="J10" s="172"/>
      <c r="K10" s="172"/>
      <c r="L10" s="172"/>
      <c r="M10" s="172"/>
      <c r="N10" s="172"/>
      <c r="O10" s="172"/>
    </row>
    <row r="11" spans="2:15" customFormat="1" ht="15" customHeight="1">
      <c r="E11" s="172"/>
      <c r="F11" s="172"/>
      <c r="G11" s="172"/>
      <c r="H11" s="172"/>
      <c r="I11" s="172"/>
      <c r="J11" s="172"/>
      <c r="K11" s="172"/>
      <c r="L11" s="172"/>
      <c r="M11" s="172"/>
      <c r="N11" s="172"/>
      <c r="O11" s="172"/>
    </row>
    <row r="12" spans="2:15" ht="15.75">
      <c r="B12" s="454" t="s">
        <v>22</v>
      </c>
      <c r="C12" s="454"/>
      <c r="D12" s="454"/>
      <c r="E12" s="454"/>
      <c r="F12" s="454"/>
      <c r="G12" s="454"/>
    </row>
    <row r="13" spans="2:15" ht="15.75">
      <c r="B13" s="454" t="s">
        <v>639</v>
      </c>
      <c r="C13" s="454"/>
      <c r="D13" s="454"/>
      <c r="E13" s="454"/>
      <c r="F13" s="454"/>
      <c r="G13" s="454"/>
    </row>
    <row r="14" spans="2:15" s="162" customFormat="1" ht="15.75">
      <c r="B14" s="247" t="s">
        <v>623</v>
      </c>
      <c r="C14" s="455" t="s">
        <v>640</v>
      </c>
      <c r="D14" s="455"/>
      <c r="E14" s="247" t="s">
        <v>625</v>
      </c>
      <c r="F14" s="247" t="s">
        <v>641</v>
      </c>
      <c r="G14" s="247" t="s">
        <v>642</v>
      </c>
    </row>
    <row r="15" spans="2:15" ht="96.6" customHeight="1">
      <c r="B15" s="456" t="s">
        <v>643</v>
      </c>
      <c r="C15" s="163" t="s">
        <v>644</v>
      </c>
      <c r="D15" s="164" t="s">
        <v>191</v>
      </c>
      <c r="E15" s="164" t="s">
        <v>192</v>
      </c>
      <c r="F15" s="164" t="s">
        <v>645</v>
      </c>
      <c r="G15" s="164" t="s">
        <v>646</v>
      </c>
    </row>
    <row r="16" spans="2:15" ht="65.45" customHeight="1">
      <c r="B16" s="456"/>
      <c r="C16" s="163" t="s">
        <v>647</v>
      </c>
      <c r="D16" s="164" t="s">
        <v>194</v>
      </c>
      <c r="E16" s="164" t="s">
        <v>195</v>
      </c>
      <c r="F16" s="164" t="s">
        <v>645</v>
      </c>
      <c r="G16" s="164" t="s">
        <v>648</v>
      </c>
    </row>
    <row r="17" spans="2:7" ht="66.599999999999994" customHeight="1">
      <c r="B17" s="456"/>
      <c r="C17" s="163" t="s">
        <v>649</v>
      </c>
      <c r="D17" s="164" t="s">
        <v>196</v>
      </c>
      <c r="E17" s="164" t="s">
        <v>197</v>
      </c>
      <c r="F17" s="164" t="s">
        <v>645</v>
      </c>
      <c r="G17" s="164" t="s">
        <v>650</v>
      </c>
    </row>
    <row r="18" spans="2:7" ht="68.45" customHeight="1">
      <c r="B18" s="456"/>
      <c r="C18" s="163" t="s">
        <v>651</v>
      </c>
      <c r="D18" s="164" t="s">
        <v>196</v>
      </c>
      <c r="E18" s="164" t="s">
        <v>197</v>
      </c>
      <c r="F18" s="164" t="s">
        <v>645</v>
      </c>
      <c r="G18" s="164" t="s">
        <v>652</v>
      </c>
    </row>
    <row r="19" spans="2:7" ht="56.45" customHeight="1">
      <c r="B19" s="451" t="s">
        <v>653</v>
      </c>
      <c r="C19" s="163" t="s">
        <v>654</v>
      </c>
      <c r="D19" s="164" t="s">
        <v>198</v>
      </c>
      <c r="E19" s="164" t="s">
        <v>199</v>
      </c>
      <c r="F19" s="164" t="s">
        <v>645</v>
      </c>
      <c r="G19" s="164" t="s">
        <v>650</v>
      </c>
    </row>
    <row r="20" spans="2:7" ht="54" customHeight="1">
      <c r="B20" s="452"/>
      <c r="C20" s="163" t="s">
        <v>655</v>
      </c>
      <c r="D20" s="164" t="s">
        <v>198</v>
      </c>
      <c r="E20" s="164" t="s">
        <v>199</v>
      </c>
      <c r="F20" s="164" t="s">
        <v>645</v>
      </c>
      <c r="G20" s="164" t="s">
        <v>652</v>
      </c>
    </row>
    <row r="21" spans="2:7" ht="65.45" customHeight="1">
      <c r="B21" s="452"/>
      <c r="C21" s="163" t="s">
        <v>656</v>
      </c>
      <c r="D21" s="164" t="s">
        <v>200</v>
      </c>
      <c r="E21" s="164" t="s">
        <v>201</v>
      </c>
      <c r="F21" s="164" t="s">
        <v>645</v>
      </c>
      <c r="G21" s="164" t="s">
        <v>650</v>
      </c>
    </row>
    <row r="22" spans="2:7" ht="65.45" customHeight="1">
      <c r="B22" s="452"/>
      <c r="C22" s="163" t="s">
        <v>657</v>
      </c>
      <c r="D22" s="164" t="s">
        <v>200</v>
      </c>
      <c r="E22" s="164" t="s">
        <v>201</v>
      </c>
      <c r="F22" s="164" t="s">
        <v>645</v>
      </c>
      <c r="G22" s="164" t="s">
        <v>652</v>
      </c>
    </row>
    <row r="23" spans="2:7" ht="57" customHeight="1">
      <c r="B23" s="452"/>
      <c r="C23" s="163" t="s">
        <v>658</v>
      </c>
      <c r="D23" s="164" t="s">
        <v>202</v>
      </c>
      <c r="E23" s="164" t="s">
        <v>203</v>
      </c>
      <c r="F23" s="164" t="s">
        <v>645</v>
      </c>
      <c r="G23" s="164" t="s">
        <v>650</v>
      </c>
    </row>
    <row r="24" spans="2:7" ht="52.9" customHeight="1">
      <c r="B24" s="453"/>
      <c r="C24" s="163" t="s">
        <v>659</v>
      </c>
      <c r="D24" s="164" t="s">
        <v>202</v>
      </c>
      <c r="E24" s="164" t="s">
        <v>203</v>
      </c>
      <c r="F24" s="164" t="s">
        <v>645</v>
      </c>
      <c r="G24" s="164" t="s">
        <v>652</v>
      </c>
    </row>
    <row r="25" spans="2:7" ht="52.9" customHeight="1">
      <c r="B25" s="451" t="s">
        <v>660</v>
      </c>
      <c r="C25" s="163" t="s">
        <v>661</v>
      </c>
      <c r="D25" s="164" t="s">
        <v>204</v>
      </c>
      <c r="E25" s="164" t="s">
        <v>205</v>
      </c>
      <c r="F25" s="164" t="s">
        <v>645</v>
      </c>
      <c r="G25" s="164" t="s">
        <v>650</v>
      </c>
    </row>
    <row r="26" spans="2:7" ht="52.9" customHeight="1">
      <c r="B26" s="452"/>
      <c r="C26" s="163" t="s">
        <v>662</v>
      </c>
      <c r="D26" s="164" t="s">
        <v>204</v>
      </c>
      <c r="E26" s="164" t="s">
        <v>205</v>
      </c>
      <c r="F26" s="164" t="s">
        <v>645</v>
      </c>
      <c r="G26" s="164" t="s">
        <v>652</v>
      </c>
    </row>
    <row r="27" spans="2:7" ht="67.150000000000006" customHeight="1">
      <c r="B27" s="452"/>
      <c r="C27" s="163" t="s">
        <v>663</v>
      </c>
      <c r="D27" s="165" t="s">
        <v>206</v>
      </c>
      <c r="E27" s="164" t="s">
        <v>207</v>
      </c>
      <c r="F27" s="164" t="s">
        <v>645</v>
      </c>
      <c r="G27" s="164" t="s">
        <v>650</v>
      </c>
    </row>
    <row r="28" spans="2:7" ht="67.150000000000006" customHeight="1">
      <c r="B28" s="453"/>
      <c r="C28" s="163" t="s">
        <v>664</v>
      </c>
      <c r="D28" s="165" t="s">
        <v>206</v>
      </c>
      <c r="E28" s="164" t="s">
        <v>207</v>
      </c>
      <c r="F28" s="164" t="s">
        <v>645</v>
      </c>
      <c r="G28" s="164" t="s">
        <v>652</v>
      </c>
    </row>
    <row r="29" spans="2:7" ht="76.150000000000006" hidden="1" customHeight="1">
      <c r="B29" s="248" t="s">
        <v>665</v>
      </c>
      <c r="C29" s="163" t="s">
        <v>666</v>
      </c>
      <c r="D29" s="164" t="s">
        <v>667</v>
      </c>
      <c r="E29" s="164"/>
      <c r="F29" s="164"/>
      <c r="G29" s="164"/>
    </row>
  </sheetData>
  <sheetProtection algorithmName="SHA-512" hashValue="NWm6ikEnbuWSZVj9eSoYW/TS6kPogE+5b8LuD6eFLIobJK42MUhdUYGyZdLaa5BR0y3o1RUrzSY9QgxV7WJ+rg==" saltValue="NLTARv9AL4ytKktjsd/h0A==" spinCount="100000" sheet="1" objects="1" scenarios="1" autoFilter="0"/>
  <mergeCells count="7">
    <mergeCell ref="B19:B24"/>
    <mergeCell ref="B25:B28"/>
    <mergeCell ref="C5:F5"/>
    <mergeCell ref="B12:G12"/>
    <mergeCell ref="B13:G13"/>
    <mergeCell ref="C14:D14"/>
    <mergeCell ref="B15:B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2">
    <tabColor rgb="FFFFFF00"/>
  </sheetPr>
  <dimension ref="B1:O20"/>
  <sheetViews>
    <sheetView zoomScale="90" zoomScaleNormal="90" workbookViewId="0"/>
  </sheetViews>
  <sheetFormatPr defaultColWidth="11.5703125" defaultRowHeight="12.75"/>
  <cols>
    <col min="1" max="1" width="2.42578125" style="166" customWidth="1"/>
    <col min="2" max="2" width="26.7109375" style="166" customWidth="1"/>
    <col min="3" max="3" width="8.140625" style="166" customWidth="1"/>
    <col min="4" max="4" width="45.42578125" style="166" customWidth="1"/>
    <col min="5" max="5" width="37.7109375" style="166" customWidth="1"/>
    <col min="6" max="6" width="29.28515625" style="166" customWidth="1"/>
    <col min="7" max="7" width="26.28515625" style="166" customWidth="1"/>
    <col min="8" max="16384" width="11.5703125" style="166"/>
  </cols>
  <sheetData>
    <row r="1" spans="2:15" customFormat="1" ht="15"/>
    <row r="2" spans="2:15" customFormat="1" ht="15" customHeight="1">
      <c r="E2" s="160"/>
      <c r="F2" s="172"/>
      <c r="G2" s="172"/>
      <c r="H2" s="172"/>
      <c r="I2" s="172"/>
      <c r="J2" s="172"/>
      <c r="K2" s="172"/>
      <c r="L2" s="172"/>
      <c r="M2" s="172"/>
      <c r="N2" s="172"/>
      <c r="O2" s="172"/>
    </row>
    <row r="3" spans="2:15" customFormat="1" ht="15" customHeight="1">
      <c r="E3" s="172"/>
      <c r="F3" s="172"/>
      <c r="G3" s="172"/>
      <c r="H3" s="172"/>
      <c r="I3" s="172"/>
      <c r="J3" s="172"/>
      <c r="K3" s="172"/>
      <c r="L3" s="172"/>
      <c r="M3" s="172"/>
      <c r="N3" s="172"/>
      <c r="O3" s="172"/>
    </row>
    <row r="4" spans="2:15" customFormat="1" ht="15" customHeight="1">
      <c r="E4" s="172"/>
      <c r="F4" s="172"/>
      <c r="G4" s="172"/>
      <c r="H4" s="172"/>
      <c r="I4" s="172"/>
      <c r="J4" s="172"/>
      <c r="K4" s="172"/>
      <c r="L4" s="172"/>
      <c r="M4" s="172"/>
      <c r="N4" s="172"/>
      <c r="O4" s="172"/>
    </row>
    <row r="5" spans="2:15" customFormat="1" ht="46.5" customHeight="1">
      <c r="C5" s="450" t="s">
        <v>668</v>
      </c>
      <c r="D5" s="450"/>
      <c r="E5" s="450"/>
      <c r="F5" s="450"/>
      <c r="G5" s="172"/>
      <c r="H5" s="172"/>
      <c r="I5" s="172"/>
      <c r="J5" s="172"/>
      <c r="K5" s="172"/>
      <c r="L5" s="172"/>
      <c r="M5" s="172"/>
      <c r="N5" s="172"/>
      <c r="O5" s="172"/>
    </row>
    <row r="6" spans="2:15" customFormat="1" ht="15" customHeight="1">
      <c r="E6" s="172"/>
      <c r="F6" s="172"/>
      <c r="G6" s="172"/>
      <c r="H6" s="172"/>
      <c r="I6" s="172"/>
      <c r="J6" s="172"/>
      <c r="K6" s="172"/>
      <c r="L6" s="172"/>
      <c r="M6" s="172"/>
      <c r="N6" s="172"/>
      <c r="O6" s="172"/>
    </row>
    <row r="7" spans="2:15" customFormat="1" ht="15" customHeight="1">
      <c r="E7" s="172"/>
      <c r="F7" s="172"/>
      <c r="G7" s="172"/>
      <c r="H7" s="172"/>
      <c r="I7" s="172"/>
      <c r="J7" s="172"/>
      <c r="K7" s="172"/>
      <c r="L7" s="172"/>
      <c r="M7" s="172"/>
      <c r="N7" s="172"/>
      <c r="O7" s="172"/>
    </row>
    <row r="8" spans="2:15" customFormat="1" ht="15" customHeight="1">
      <c r="E8" s="172"/>
      <c r="F8" s="172"/>
      <c r="G8" s="172"/>
      <c r="H8" s="172"/>
      <c r="I8" s="172"/>
      <c r="J8" s="172"/>
      <c r="K8" s="172"/>
      <c r="L8" s="172"/>
      <c r="M8" s="172"/>
      <c r="N8" s="172"/>
      <c r="O8" s="172"/>
    </row>
    <row r="9" spans="2:15" customFormat="1" ht="15" customHeight="1">
      <c r="E9" s="172"/>
      <c r="F9" s="172"/>
      <c r="G9" s="172"/>
      <c r="H9" s="172"/>
      <c r="I9" s="172"/>
      <c r="J9" s="172"/>
      <c r="K9" s="172"/>
      <c r="L9" s="172"/>
      <c r="M9" s="172"/>
      <c r="N9" s="172"/>
      <c r="O9" s="172"/>
    </row>
    <row r="10" spans="2:15" customFormat="1" ht="15" customHeight="1">
      <c r="E10" s="172"/>
      <c r="F10" s="172"/>
      <c r="G10" s="172"/>
      <c r="H10" s="172"/>
      <c r="I10" s="172"/>
      <c r="J10" s="172"/>
      <c r="K10" s="172"/>
      <c r="L10" s="172"/>
      <c r="M10" s="172"/>
      <c r="N10" s="172"/>
      <c r="O10" s="172"/>
    </row>
    <row r="11" spans="2:15" ht="13.5" thickBot="1"/>
    <row r="12" spans="2:15" ht="15.75">
      <c r="B12" s="457" t="s">
        <v>22</v>
      </c>
      <c r="C12" s="458"/>
      <c r="D12" s="458"/>
      <c r="E12" s="458"/>
      <c r="F12" s="458"/>
      <c r="G12" s="459"/>
    </row>
    <row r="13" spans="2:15" ht="15.75">
      <c r="B13" s="460" t="s">
        <v>669</v>
      </c>
      <c r="C13" s="454"/>
      <c r="D13" s="454"/>
      <c r="E13" s="454"/>
      <c r="F13" s="454"/>
      <c r="G13" s="461"/>
    </row>
    <row r="14" spans="2:15" ht="15.75">
      <c r="B14" s="247" t="s">
        <v>623</v>
      </c>
      <c r="C14" s="455" t="s">
        <v>640</v>
      </c>
      <c r="D14" s="455"/>
      <c r="E14" s="247" t="s">
        <v>625</v>
      </c>
      <c r="F14" s="247" t="s">
        <v>641</v>
      </c>
      <c r="G14" s="247" t="s">
        <v>642</v>
      </c>
    </row>
    <row r="15" spans="2:15" ht="53.45" customHeight="1">
      <c r="B15" s="456" t="s">
        <v>670</v>
      </c>
      <c r="C15" s="163" t="s">
        <v>666</v>
      </c>
      <c r="D15" s="167" t="s">
        <v>171</v>
      </c>
      <c r="E15" s="164" t="s">
        <v>671</v>
      </c>
      <c r="F15" s="164" t="s">
        <v>173</v>
      </c>
      <c r="G15" s="164" t="s">
        <v>650</v>
      </c>
    </row>
    <row r="16" spans="2:15" ht="59.45" customHeight="1">
      <c r="B16" s="456"/>
      <c r="C16" s="163" t="s">
        <v>672</v>
      </c>
      <c r="D16" s="164" t="s">
        <v>174</v>
      </c>
      <c r="E16" s="164" t="s">
        <v>671</v>
      </c>
      <c r="F16" s="164" t="s">
        <v>173</v>
      </c>
      <c r="G16" s="164" t="s">
        <v>652</v>
      </c>
    </row>
    <row r="17" spans="2:7" ht="69.599999999999994" customHeight="1">
      <c r="B17" s="456"/>
      <c r="C17" s="163" t="s">
        <v>673</v>
      </c>
      <c r="D17" s="164" t="s">
        <v>175</v>
      </c>
      <c r="E17" s="164" t="s">
        <v>674</v>
      </c>
      <c r="F17" s="164" t="s">
        <v>173</v>
      </c>
      <c r="G17" s="164" t="s">
        <v>652</v>
      </c>
    </row>
    <row r="18" spans="2:7" ht="45.6" customHeight="1">
      <c r="B18" s="456"/>
      <c r="C18" s="163" t="s">
        <v>675</v>
      </c>
      <c r="D18" s="164" t="s">
        <v>177</v>
      </c>
      <c r="E18" s="164" t="s">
        <v>676</v>
      </c>
      <c r="F18" s="164" t="s">
        <v>173</v>
      </c>
      <c r="G18" s="164" t="s">
        <v>677</v>
      </c>
    </row>
    <row r="19" spans="2:7" ht="58.9" customHeight="1">
      <c r="B19" s="456"/>
      <c r="C19" s="163" t="s">
        <v>678</v>
      </c>
      <c r="D19" s="164" t="s">
        <v>179</v>
      </c>
      <c r="E19" s="164" t="s">
        <v>180</v>
      </c>
      <c r="F19" s="164" t="s">
        <v>173</v>
      </c>
      <c r="G19" s="164" t="s">
        <v>679</v>
      </c>
    </row>
    <row r="20" spans="2:7" ht="121.9" customHeight="1">
      <c r="B20" s="456"/>
      <c r="C20" s="163" t="s">
        <v>680</v>
      </c>
      <c r="D20" s="164" t="s">
        <v>181</v>
      </c>
      <c r="E20" s="164" t="s">
        <v>681</v>
      </c>
      <c r="F20" s="164" t="s">
        <v>173</v>
      </c>
      <c r="G20" s="164" t="s">
        <v>652</v>
      </c>
    </row>
  </sheetData>
  <sheetProtection algorithmName="SHA-512" hashValue="7Rgs7ebztwrPFq+aq1caPqlrO/H2Mrm11rvHvo5+psjkoo4zYq0j6iYuN5+F1yEapRXTC0/g52OWufN90WRfiA==" saltValue="5M96BDIQ7C5ttZGgh+dQdw==" spinCount="100000" sheet="1" objects="1" scenarios="1" autoFilter="0"/>
  <mergeCells count="5">
    <mergeCell ref="B12:G12"/>
    <mergeCell ref="B13:G13"/>
    <mergeCell ref="C14:D14"/>
    <mergeCell ref="B15:B20"/>
    <mergeCell ref="C5:F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3">
    <tabColor rgb="FFFFFF00"/>
  </sheetPr>
  <dimension ref="B1:O25"/>
  <sheetViews>
    <sheetView showGridLines="0" zoomScale="90" zoomScaleNormal="90" workbookViewId="0"/>
  </sheetViews>
  <sheetFormatPr defaultColWidth="11.5703125" defaultRowHeight="15"/>
  <cols>
    <col min="1" max="1" width="1.140625" style="161" customWidth="1"/>
    <col min="2" max="2" width="23.28515625" style="161" customWidth="1"/>
    <col min="3" max="3" width="6.5703125" style="162" customWidth="1"/>
    <col min="4" max="4" width="41.5703125" style="161" customWidth="1"/>
    <col min="5" max="5" width="41.85546875" style="161" customWidth="1"/>
    <col min="6" max="6" width="32.42578125" style="161" customWidth="1"/>
    <col min="7" max="7" width="30.7109375" style="161" customWidth="1"/>
    <col min="8" max="8" width="25.85546875" style="161" customWidth="1"/>
    <col min="9" max="9" width="22.28515625" style="161" customWidth="1"/>
    <col min="10" max="16384" width="11.5703125" style="161"/>
  </cols>
  <sheetData>
    <row r="1" spans="2:15" customFormat="1"/>
    <row r="2" spans="2:15" customFormat="1" ht="15" customHeight="1">
      <c r="E2" s="160"/>
      <c r="F2" s="172"/>
      <c r="G2" s="172"/>
      <c r="H2" s="172"/>
      <c r="I2" s="172"/>
      <c r="J2" s="172"/>
      <c r="K2" s="172"/>
      <c r="L2" s="172"/>
      <c r="M2" s="172"/>
      <c r="N2" s="172"/>
      <c r="O2" s="172"/>
    </row>
    <row r="3" spans="2:15" customFormat="1" ht="15" customHeight="1">
      <c r="E3" s="172"/>
      <c r="F3" s="172"/>
      <c r="G3" s="172"/>
      <c r="H3" s="172"/>
      <c r="I3" s="172"/>
      <c r="J3" s="172"/>
      <c r="K3" s="172"/>
      <c r="L3" s="172"/>
      <c r="M3" s="172"/>
      <c r="N3" s="172"/>
      <c r="O3" s="172"/>
    </row>
    <row r="4" spans="2:15" customFormat="1" ht="15" customHeight="1">
      <c r="E4" s="172"/>
      <c r="F4" s="172"/>
      <c r="G4" s="172"/>
      <c r="H4" s="172"/>
      <c r="I4" s="172"/>
      <c r="J4" s="172"/>
      <c r="K4" s="172"/>
      <c r="L4" s="172"/>
      <c r="M4" s="172"/>
      <c r="N4" s="172"/>
      <c r="O4" s="172"/>
    </row>
    <row r="5" spans="2:15" customFormat="1" ht="46.5" customHeight="1">
      <c r="C5" s="450" t="s">
        <v>682</v>
      </c>
      <c r="D5" s="450"/>
      <c r="E5" s="450"/>
      <c r="F5" s="450"/>
      <c r="G5" s="172"/>
      <c r="H5" s="172"/>
      <c r="I5" s="172"/>
      <c r="J5" s="172"/>
      <c r="K5" s="172"/>
      <c r="L5" s="172"/>
      <c r="M5" s="172"/>
      <c r="N5" s="172"/>
      <c r="O5" s="172"/>
    </row>
    <row r="6" spans="2:15" customFormat="1" ht="15" customHeight="1">
      <c r="E6" s="172"/>
      <c r="F6" s="172"/>
      <c r="G6" s="172"/>
      <c r="H6" s="172"/>
      <c r="I6" s="172"/>
      <c r="J6" s="172"/>
      <c r="K6" s="172"/>
      <c r="L6" s="172"/>
      <c r="M6" s="172"/>
      <c r="N6" s="172"/>
      <c r="O6" s="172"/>
    </row>
    <row r="7" spans="2:15" customFormat="1" ht="15" customHeight="1">
      <c r="E7" s="172"/>
      <c r="F7" s="172"/>
      <c r="G7" s="172"/>
      <c r="H7" s="172"/>
      <c r="I7" s="172"/>
      <c r="J7" s="172"/>
      <c r="K7" s="172"/>
      <c r="L7" s="172"/>
      <c r="M7" s="172"/>
      <c r="N7" s="172"/>
      <c r="O7" s="172"/>
    </row>
    <row r="8" spans="2:15" customFormat="1" ht="15" customHeight="1">
      <c r="E8" s="172"/>
      <c r="F8" s="172"/>
      <c r="G8" s="172"/>
      <c r="H8" s="172"/>
      <c r="I8" s="172"/>
      <c r="J8" s="172"/>
      <c r="K8" s="172"/>
      <c r="L8" s="172"/>
      <c r="M8" s="172"/>
      <c r="N8" s="172"/>
      <c r="O8" s="172"/>
    </row>
    <row r="9" spans="2:15" customFormat="1" ht="15" customHeight="1">
      <c r="E9" s="172"/>
      <c r="F9" s="172"/>
      <c r="G9" s="172"/>
      <c r="H9" s="172"/>
      <c r="I9" s="172"/>
      <c r="J9" s="172"/>
      <c r="K9" s="172"/>
      <c r="L9" s="172"/>
      <c r="M9" s="172"/>
      <c r="N9" s="172"/>
      <c r="O9" s="172"/>
    </row>
    <row r="10" spans="2:15" customFormat="1" ht="15" customHeight="1">
      <c r="E10" s="172"/>
      <c r="F10" s="172"/>
      <c r="G10" s="172"/>
      <c r="H10" s="172"/>
      <c r="I10" s="172"/>
      <c r="J10" s="172"/>
      <c r="K10" s="172"/>
      <c r="L10" s="172"/>
      <c r="M10" s="172"/>
      <c r="N10" s="172"/>
      <c r="O10" s="172"/>
    </row>
    <row r="11" spans="2:15" ht="4.9000000000000004" customHeight="1"/>
    <row r="12" spans="2:15" ht="15.75">
      <c r="B12" s="454" t="s">
        <v>22</v>
      </c>
      <c r="C12" s="454"/>
      <c r="D12" s="454"/>
      <c r="E12" s="454"/>
      <c r="F12" s="454"/>
      <c r="G12" s="454"/>
      <c r="H12" s="454"/>
    </row>
    <row r="13" spans="2:15" ht="15.75">
      <c r="B13" s="454" t="s">
        <v>683</v>
      </c>
      <c r="C13" s="454"/>
      <c r="D13" s="454"/>
      <c r="E13" s="454"/>
      <c r="F13" s="454"/>
      <c r="G13" s="454"/>
      <c r="H13" s="454"/>
    </row>
    <row r="14" spans="2:15" s="162" customFormat="1" ht="15.75">
      <c r="B14" s="247" t="s">
        <v>623</v>
      </c>
      <c r="C14" s="455" t="s">
        <v>640</v>
      </c>
      <c r="D14" s="455"/>
      <c r="E14" s="247" t="s">
        <v>625</v>
      </c>
      <c r="F14" s="247" t="s">
        <v>684</v>
      </c>
      <c r="G14" s="247" t="s">
        <v>641</v>
      </c>
      <c r="H14" s="247" t="s">
        <v>642</v>
      </c>
    </row>
    <row r="15" spans="2:15" s="162" customFormat="1" ht="69" customHeight="1">
      <c r="B15" s="451" t="s">
        <v>685</v>
      </c>
      <c r="C15" s="163" t="s">
        <v>644</v>
      </c>
      <c r="D15" s="164" t="s">
        <v>240</v>
      </c>
      <c r="E15" s="164" t="s">
        <v>686</v>
      </c>
      <c r="F15" s="164" t="s">
        <v>687</v>
      </c>
      <c r="G15" s="164" t="s">
        <v>645</v>
      </c>
      <c r="H15" s="164" t="s">
        <v>650</v>
      </c>
    </row>
    <row r="16" spans="2:15" ht="65.45" customHeight="1">
      <c r="B16" s="452"/>
      <c r="C16" s="163" t="s">
        <v>647</v>
      </c>
      <c r="D16" s="164" t="s">
        <v>240</v>
      </c>
      <c r="E16" s="164" t="s">
        <v>686</v>
      </c>
      <c r="F16" s="164" t="s">
        <v>687</v>
      </c>
      <c r="G16" s="164" t="s">
        <v>645</v>
      </c>
      <c r="H16" s="164" t="s">
        <v>652</v>
      </c>
    </row>
    <row r="17" spans="2:9" ht="53.45" customHeight="1">
      <c r="B17" s="452"/>
      <c r="C17" s="168" t="s">
        <v>649</v>
      </c>
      <c r="D17" s="169" t="s">
        <v>242</v>
      </c>
      <c r="E17" s="164" t="s">
        <v>688</v>
      </c>
      <c r="F17" s="169" t="s">
        <v>689</v>
      </c>
      <c r="G17" s="169" t="s">
        <v>690</v>
      </c>
      <c r="H17" s="169" t="s">
        <v>691</v>
      </c>
      <c r="I17" s="170"/>
    </row>
    <row r="18" spans="2:9" ht="50.45" customHeight="1">
      <c r="B18" s="452"/>
      <c r="C18" s="163" t="s">
        <v>651</v>
      </c>
      <c r="D18" s="169" t="s">
        <v>245</v>
      </c>
      <c r="E18" s="164" t="s">
        <v>692</v>
      </c>
      <c r="F18" s="164" t="s">
        <v>687</v>
      </c>
      <c r="G18" s="164" t="s">
        <v>645</v>
      </c>
      <c r="H18" s="164" t="s">
        <v>650</v>
      </c>
      <c r="I18" s="171"/>
    </row>
    <row r="19" spans="2:9" ht="52.15" customHeight="1">
      <c r="B19" s="453"/>
      <c r="C19" s="163" t="s">
        <v>693</v>
      </c>
      <c r="D19" s="169" t="s">
        <v>245</v>
      </c>
      <c r="E19" s="164" t="s">
        <v>692</v>
      </c>
      <c r="F19" s="164" t="s">
        <v>687</v>
      </c>
      <c r="G19" s="164" t="s">
        <v>645</v>
      </c>
      <c r="H19" s="164" t="s">
        <v>652</v>
      </c>
    </row>
    <row r="20" spans="2:9" ht="57.6" hidden="1" customHeight="1">
      <c r="B20" s="248" t="s">
        <v>694</v>
      </c>
      <c r="C20" s="163" t="s">
        <v>654</v>
      </c>
      <c r="D20" s="169" t="s">
        <v>667</v>
      </c>
      <c r="E20" s="164"/>
      <c r="F20" s="164"/>
      <c r="G20" s="164"/>
      <c r="H20" s="164"/>
    </row>
    <row r="21" spans="2:9" ht="102" customHeight="1">
      <c r="B21" s="456" t="s">
        <v>695</v>
      </c>
      <c r="C21" s="163" t="s">
        <v>696</v>
      </c>
      <c r="D21" s="169" t="s">
        <v>247</v>
      </c>
      <c r="E21" s="164" t="s">
        <v>697</v>
      </c>
      <c r="F21" s="164" t="s">
        <v>698</v>
      </c>
      <c r="G21" s="164" t="s">
        <v>249</v>
      </c>
      <c r="H21" s="164" t="s">
        <v>652</v>
      </c>
    </row>
    <row r="22" spans="2:9" ht="54.6" customHeight="1">
      <c r="B22" s="456"/>
      <c r="C22" s="163" t="s">
        <v>699</v>
      </c>
      <c r="D22" s="169" t="s">
        <v>250</v>
      </c>
      <c r="E22" s="169" t="s">
        <v>700</v>
      </c>
      <c r="F22" s="169" t="s">
        <v>701</v>
      </c>
      <c r="G22" s="164" t="s">
        <v>645</v>
      </c>
      <c r="H22" s="169" t="s">
        <v>650</v>
      </c>
    </row>
    <row r="23" spans="2:9" ht="53.45" customHeight="1">
      <c r="B23" s="456"/>
      <c r="C23" s="163" t="s">
        <v>702</v>
      </c>
      <c r="D23" s="169" t="s">
        <v>252</v>
      </c>
      <c r="E23" s="169" t="s">
        <v>700</v>
      </c>
      <c r="F23" s="169" t="s">
        <v>701</v>
      </c>
      <c r="G23" s="164" t="s">
        <v>645</v>
      </c>
      <c r="H23" s="169" t="s">
        <v>652</v>
      </c>
      <c r="I23" s="171"/>
    </row>
    <row r="24" spans="2:9" ht="51" hidden="1" customHeight="1">
      <c r="B24" s="248" t="s">
        <v>703</v>
      </c>
      <c r="C24" s="163" t="s">
        <v>666</v>
      </c>
      <c r="D24" s="164" t="s">
        <v>667</v>
      </c>
      <c r="E24" s="164"/>
      <c r="F24" s="164"/>
      <c r="G24" s="164"/>
      <c r="H24" s="164"/>
    </row>
    <row r="25" spans="2:9" ht="60" hidden="1" customHeight="1">
      <c r="B25" s="248" t="s">
        <v>704</v>
      </c>
      <c r="C25" s="163" t="s">
        <v>705</v>
      </c>
      <c r="D25" s="164" t="s">
        <v>667</v>
      </c>
      <c r="E25" s="164"/>
      <c r="F25" s="164"/>
      <c r="G25" s="164"/>
      <c r="H25" s="164"/>
    </row>
  </sheetData>
  <sheetProtection algorithmName="SHA-512" hashValue="G4PEjUMmNEdltxg0NkQVNgBw3ou2BJtnhpKmaF+ICA/IAAxBjCB/DHBhNNO0J5r6J2tdfVbfX56qxh6D92iJRg==" saltValue="kOPYBXEseSDSPF7JIkZZGA==" spinCount="100000" sheet="1" objects="1" scenarios="1" autoFilter="0"/>
  <mergeCells count="6">
    <mergeCell ref="B21:B23"/>
    <mergeCell ref="C5:F5"/>
    <mergeCell ref="B12:H12"/>
    <mergeCell ref="B13:H13"/>
    <mergeCell ref="C14:D14"/>
    <mergeCell ref="B15:B1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56"/>
  <sheetViews>
    <sheetView zoomScale="70" zoomScaleNormal="70" zoomScalePageLayoutView="80" workbookViewId="0"/>
  </sheetViews>
  <sheetFormatPr defaultColWidth="10.85546875" defaultRowHeight="14.25"/>
  <cols>
    <col min="1" max="1" width="35" style="187" customWidth="1"/>
    <col min="2" max="2" width="52" style="187" customWidth="1"/>
    <col min="3" max="3" width="63.140625" style="187" customWidth="1"/>
    <col min="4" max="4" width="15.140625" style="223" customWidth="1"/>
    <col min="5" max="5" width="15.140625" style="187" customWidth="1"/>
    <col min="6" max="6" width="17.42578125" style="187" customWidth="1"/>
    <col min="7" max="7" width="43.85546875" style="224" bestFit="1" customWidth="1"/>
    <col min="8" max="8" width="21.85546875" style="225" bestFit="1" customWidth="1"/>
    <col min="9" max="9" width="15.28515625" style="187" bestFit="1" customWidth="1"/>
    <col min="10" max="16384" width="10.85546875" style="187"/>
  </cols>
  <sheetData>
    <row r="1" spans="1:15" customFormat="1" ht="15"/>
    <row r="2" spans="1:15" customFormat="1" ht="15" customHeight="1">
      <c r="E2" s="160"/>
      <c r="F2" s="172"/>
      <c r="G2" s="172"/>
      <c r="H2" s="172"/>
      <c r="I2" s="172"/>
      <c r="J2" s="172"/>
      <c r="K2" s="172"/>
      <c r="L2" s="172"/>
      <c r="M2" s="172"/>
      <c r="N2" s="172"/>
      <c r="O2" s="172"/>
    </row>
    <row r="3" spans="1:15" customFormat="1" ht="15" customHeight="1">
      <c r="E3" s="172"/>
      <c r="F3" s="172"/>
      <c r="G3" s="172"/>
      <c r="H3" s="172"/>
      <c r="I3" s="172"/>
      <c r="J3" s="172"/>
      <c r="K3" s="172"/>
      <c r="L3" s="172"/>
      <c r="M3" s="172"/>
      <c r="N3" s="172"/>
      <c r="O3" s="172"/>
    </row>
    <row r="4" spans="1:15" customFormat="1" ht="15" customHeight="1">
      <c r="E4" s="172"/>
      <c r="F4" s="172"/>
      <c r="G4" s="172"/>
      <c r="H4" s="172"/>
      <c r="I4" s="172"/>
      <c r="J4" s="172"/>
      <c r="K4" s="172"/>
      <c r="L4" s="172"/>
      <c r="M4" s="172"/>
      <c r="N4" s="172"/>
      <c r="O4" s="172"/>
    </row>
    <row r="5" spans="1:15" customFormat="1" ht="46.5" customHeight="1">
      <c r="B5" s="442" t="s">
        <v>10</v>
      </c>
      <c r="C5" s="442"/>
      <c r="D5" s="442"/>
      <c r="E5" s="442"/>
      <c r="F5" s="442"/>
      <c r="G5" s="442"/>
      <c r="H5" s="442"/>
      <c r="I5" s="442"/>
      <c r="J5" s="172"/>
      <c r="K5" s="172"/>
      <c r="L5" s="172"/>
      <c r="M5" s="172"/>
      <c r="N5" s="172"/>
      <c r="O5" s="172"/>
    </row>
    <row r="6" spans="1:15" customFormat="1" ht="15" customHeight="1">
      <c r="E6" s="172"/>
      <c r="F6" s="172"/>
      <c r="G6" s="172"/>
      <c r="H6" s="172"/>
      <c r="I6" s="172"/>
      <c r="J6" s="172"/>
      <c r="K6" s="172"/>
      <c r="L6" s="172"/>
      <c r="M6" s="172"/>
      <c r="N6" s="172"/>
      <c r="O6" s="172"/>
    </row>
    <row r="7" spans="1:15" customFormat="1" ht="15" customHeight="1">
      <c r="E7" s="172"/>
      <c r="F7" s="172"/>
      <c r="G7" s="172"/>
      <c r="H7" s="172"/>
      <c r="I7" s="172"/>
      <c r="J7" s="172"/>
      <c r="K7" s="172"/>
      <c r="L7" s="172"/>
      <c r="M7" s="172"/>
      <c r="N7" s="172"/>
      <c r="O7" s="172"/>
    </row>
    <row r="8" spans="1:15" customFormat="1" ht="15" customHeight="1">
      <c r="E8" s="172"/>
      <c r="F8" s="172"/>
      <c r="G8" s="172"/>
      <c r="H8" s="172"/>
      <c r="I8" s="172"/>
      <c r="J8" s="172"/>
      <c r="K8" s="172"/>
      <c r="L8" s="172"/>
      <c r="M8" s="172"/>
      <c r="N8" s="172"/>
      <c r="O8" s="172"/>
    </row>
    <row r="9" spans="1:15" customFormat="1" ht="15" customHeight="1">
      <c r="E9" s="172"/>
      <c r="F9" s="172"/>
      <c r="G9" s="172"/>
      <c r="H9" s="172"/>
      <c r="I9" s="172"/>
      <c r="J9" s="172"/>
      <c r="K9" s="172"/>
      <c r="L9" s="172"/>
      <c r="M9" s="172"/>
      <c r="N9" s="172"/>
      <c r="O9" s="172"/>
    </row>
    <row r="10" spans="1:15" customFormat="1" ht="15" customHeight="1">
      <c r="E10" s="172"/>
      <c r="F10" s="172"/>
      <c r="G10" s="172"/>
      <c r="H10" s="172"/>
      <c r="I10" s="172"/>
      <c r="J10" s="172"/>
      <c r="K10" s="172"/>
      <c r="L10" s="172"/>
      <c r="M10" s="172"/>
      <c r="N10" s="172"/>
      <c r="O10" s="172"/>
    </row>
    <row r="11" spans="1:15" s="14" customFormat="1" ht="75">
      <c r="A11" s="282" t="s">
        <v>706</v>
      </c>
      <c r="B11" s="282" t="s">
        <v>707</v>
      </c>
      <c r="C11" s="282" t="s">
        <v>708</v>
      </c>
      <c r="D11" s="283" t="s">
        <v>709</v>
      </c>
      <c r="E11" s="282" t="s">
        <v>710</v>
      </c>
      <c r="F11" s="282" t="s">
        <v>711</v>
      </c>
      <c r="G11" s="284" t="s">
        <v>712</v>
      </c>
      <c r="H11" s="282" t="s">
        <v>713</v>
      </c>
      <c r="I11" s="282" t="s">
        <v>714</v>
      </c>
    </row>
    <row r="12" spans="1:15">
      <c r="A12" s="183" t="s">
        <v>715</v>
      </c>
      <c r="B12" s="183" t="s">
        <v>716</v>
      </c>
      <c r="C12" s="184" t="s">
        <v>717</v>
      </c>
      <c r="D12" s="185">
        <v>43230</v>
      </c>
      <c r="E12" s="184" t="s">
        <v>718</v>
      </c>
      <c r="F12" s="184" t="s">
        <v>719</v>
      </c>
      <c r="G12" s="186">
        <v>400000</v>
      </c>
      <c r="H12" s="186">
        <v>400000</v>
      </c>
      <c r="I12" s="184" t="s">
        <v>720</v>
      </c>
    </row>
    <row r="13" spans="1:15" ht="28.5">
      <c r="A13" s="183" t="s">
        <v>715</v>
      </c>
      <c r="B13" s="183" t="s">
        <v>716</v>
      </c>
      <c r="C13" s="184" t="s">
        <v>721</v>
      </c>
      <c r="D13" s="185">
        <v>43235</v>
      </c>
      <c r="E13" s="184" t="s">
        <v>718</v>
      </c>
      <c r="F13" s="184" t="s">
        <v>719</v>
      </c>
      <c r="G13" s="186">
        <v>1000000</v>
      </c>
      <c r="H13" s="186">
        <v>1000000</v>
      </c>
      <c r="I13" s="184" t="s">
        <v>720</v>
      </c>
    </row>
    <row r="14" spans="1:15" ht="28.5">
      <c r="A14" s="183" t="s">
        <v>715</v>
      </c>
      <c r="B14" s="183" t="s">
        <v>716</v>
      </c>
      <c r="C14" s="184" t="s">
        <v>722</v>
      </c>
      <c r="D14" s="185">
        <v>43224</v>
      </c>
      <c r="E14" s="184" t="s">
        <v>718</v>
      </c>
      <c r="F14" s="184" t="s">
        <v>719</v>
      </c>
      <c r="G14" s="186">
        <v>1560000</v>
      </c>
      <c r="H14" s="186">
        <f>G14</f>
        <v>1560000</v>
      </c>
      <c r="I14" s="184" t="s">
        <v>720</v>
      </c>
    </row>
    <row r="15" spans="1:15">
      <c r="A15" s="183" t="s">
        <v>715</v>
      </c>
      <c r="B15" s="183" t="s">
        <v>716</v>
      </c>
      <c r="C15" s="184" t="s">
        <v>723</v>
      </c>
      <c r="D15" s="185">
        <v>43132</v>
      </c>
      <c r="E15" s="184" t="s">
        <v>724</v>
      </c>
      <c r="F15" s="184" t="s">
        <v>719</v>
      </c>
      <c r="G15" s="186">
        <v>7000000</v>
      </c>
      <c r="H15" s="186">
        <v>7000000</v>
      </c>
      <c r="I15" s="184" t="s">
        <v>720</v>
      </c>
    </row>
    <row r="16" spans="1:15" ht="28.5">
      <c r="A16" s="183" t="s">
        <v>715</v>
      </c>
      <c r="B16" s="183" t="s">
        <v>716</v>
      </c>
      <c r="C16" s="184" t="s">
        <v>725</v>
      </c>
      <c r="D16" s="185">
        <v>43261</v>
      </c>
      <c r="E16" s="184" t="s">
        <v>718</v>
      </c>
      <c r="F16" s="184" t="s">
        <v>719</v>
      </c>
      <c r="G16" s="186">
        <v>500000</v>
      </c>
      <c r="H16" s="186">
        <v>500000</v>
      </c>
      <c r="I16" s="184" t="s">
        <v>720</v>
      </c>
    </row>
    <row r="17" spans="1:9" ht="28.5">
      <c r="A17" s="183" t="s">
        <v>715</v>
      </c>
      <c r="B17" s="183" t="s">
        <v>726</v>
      </c>
      <c r="C17" s="184" t="s">
        <v>727</v>
      </c>
      <c r="D17" s="188">
        <v>43291</v>
      </c>
      <c r="E17" s="184" t="s">
        <v>728</v>
      </c>
      <c r="F17" s="184" t="s">
        <v>719</v>
      </c>
      <c r="G17" s="186">
        <v>11000000</v>
      </c>
      <c r="H17" s="186">
        <v>11000000</v>
      </c>
      <c r="I17" s="184" t="s">
        <v>720</v>
      </c>
    </row>
    <row r="18" spans="1:9" ht="28.5">
      <c r="A18" s="189" t="s">
        <v>715</v>
      </c>
      <c r="B18" s="189" t="s">
        <v>726</v>
      </c>
      <c r="C18" s="190" t="s">
        <v>729</v>
      </c>
      <c r="D18" s="191">
        <v>43123</v>
      </c>
      <c r="E18" s="190" t="s">
        <v>730</v>
      </c>
      <c r="F18" s="190" t="s">
        <v>719</v>
      </c>
      <c r="G18" s="192">
        <v>950000</v>
      </c>
      <c r="H18" s="192">
        <v>950000</v>
      </c>
      <c r="I18" s="190" t="s">
        <v>720</v>
      </c>
    </row>
    <row r="19" spans="1:9">
      <c r="A19" s="193" t="s">
        <v>715</v>
      </c>
      <c r="B19" s="183" t="s">
        <v>731</v>
      </c>
      <c r="C19" s="183" t="s">
        <v>732</v>
      </c>
      <c r="D19" s="188">
        <v>43129</v>
      </c>
      <c r="E19" s="183" t="s">
        <v>733</v>
      </c>
      <c r="F19" s="183" t="s">
        <v>719</v>
      </c>
      <c r="G19" s="194">
        <v>6000000</v>
      </c>
      <c r="H19" s="194">
        <v>6000000</v>
      </c>
      <c r="I19" s="183" t="s">
        <v>720</v>
      </c>
    </row>
    <row r="20" spans="1:9" ht="28.5">
      <c r="A20" s="193" t="s">
        <v>715</v>
      </c>
      <c r="B20" s="183" t="s">
        <v>731</v>
      </c>
      <c r="C20" s="183" t="s">
        <v>734</v>
      </c>
      <c r="D20" s="188">
        <v>43132</v>
      </c>
      <c r="E20" s="183" t="s">
        <v>733</v>
      </c>
      <c r="F20" s="183" t="s">
        <v>719</v>
      </c>
      <c r="G20" s="194">
        <v>3500000</v>
      </c>
      <c r="H20" s="194">
        <v>3500000</v>
      </c>
      <c r="I20" s="183" t="s">
        <v>720</v>
      </c>
    </row>
    <row r="21" spans="1:9" ht="28.5">
      <c r="A21" s="193" t="s">
        <v>715</v>
      </c>
      <c r="B21" s="183" t="s">
        <v>731</v>
      </c>
      <c r="C21" s="183" t="s">
        <v>735</v>
      </c>
      <c r="D21" s="188">
        <v>43129</v>
      </c>
      <c r="E21" s="183" t="s">
        <v>733</v>
      </c>
      <c r="F21" s="183" t="s">
        <v>719</v>
      </c>
      <c r="G21" s="194">
        <v>3000000</v>
      </c>
      <c r="H21" s="194">
        <v>3000000</v>
      </c>
      <c r="I21" s="183" t="s">
        <v>720</v>
      </c>
    </row>
    <row r="22" spans="1:9" ht="28.5">
      <c r="A22" s="193" t="s">
        <v>715</v>
      </c>
      <c r="B22" s="183" t="s">
        <v>731</v>
      </c>
      <c r="C22" s="183" t="s">
        <v>736</v>
      </c>
      <c r="D22" s="188">
        <v>43129</v>
      </c>
      <c r="E22" s="183" t="s">
        <v>733</v>
      </c>
      <c r="F22" s="183" t="s">
        <v>737</v>
      </c>
      <c r="G22" s="194">
        <v>25000000</v>
      </c>
      <c r="H22" s="194">
        <v>25000000</v>
      </c>
      <c r="I22" s="183" t="s">
        <v>720</v>
      </c>
    </row>
    <row r="23" spans="1:9" ht="28.5">
      <c r="A23" s="193" t="s">
        <v>715</v>
      </c>
      <c r="B23" s="183" t="s">
        <v>731</v>
      </c>
      <c r="C23" s="183" t="s">
        <v>736</v>
      </c>
      <c r="D23" s="188">
        <v>43129</v>
      </c>
      <c r="E23" s="183" t="s">
        <v>733</v>
      </c>
      <c r="F23" s="183" t="s">
        <v>737</v>
      </c>
      <c r="G23" s="194">
        <v>20000000</v>
      </c>
      <c r="H23" s="194">
        <v>20000000</v>
      </c>
      <c r="I23" s="183" t="s">
        <v>720</v>
      </c>
    </row>
    <row r="24" spans="1:9" ht="28.5">
      <c r="A24" s="193" t="s">
        <v>715</v>
      </c>
      <c r="B24" s="183" t="s">
        <v>731</v>
      </c>
      <c r="C24" s="183" t="s">
        <v>738</v>
      </c>
      <c r="D24" s="188">
        <v>43129</v>
      </c>
      <c r="E24" s="183" t="s">
        <v>733</v>
      </c>
      <c r="F24" s="183" t="s">
        <v>737</v>
      </c>
      <c r="G24" s="194">
        <v>29000000</v>
      </c>
      <c r="H24" s="194">
        <v>29000000</v>
      </c>
      <c r="I24" s="183" t="s">
        <v>720</v>
      </c>
    </row>
    <row r="25" spans="1:9" s="195" customFormat="1" ht="28.5">
      <c r="A25" s="193" t="s">
        <v>715</v>
      </c>
      <c r="B25" s="183" t="s">
        <v>731</v>
      </c>
      <c r="C25" s="183" t="s">
        <v>739</v>
      </c>
      <c r="D25" s="188">
        <v>43160</v>
      </c>
      <c r="E25" s="183" t="s">
        <v>740</v>
      </c>
      <c r="F25" s="183" t="s">
        <v>719</v>
      </c>
      <c r="G25" s="194">
        <v>1000000</v>
      </c>
      <c r="H25" s="194">
        <v>1000000</v>
      </c>
      <c r="I25" s="183" t="s">
        <v>720</v>
      </c>
    </row>
    <row r="26" spans="1:9" s="195" customFormat="1" ht="28.5">
      <c r="A26" s="193" t="s">
        <v>715</v>
      </c>
      <c r="B26" s="183" t="s">
        <v>731</v>
      </c>
      <c r="C26" s="183" t="s">
        <v>741</v>
      </c>
      <c r="D26" s="188">
        <v>43160</v>
      </c>
      <c r="E26" s="183" t="s">
        <v>728</v>
      </c>
      <c r="F26" s="183" t="s">
        <v>719</v>
      </c>
      <c r="G26" s="194">
        <v>600000</v>
      </c>
      <c r="H26" s="194">
        <v>600000</v>
      </c>
      <c r="I26" s="183" t="s">
        <v>720</v>
      </c>
    </row>
    <row r="27" spans="1:9" s="195" customFormat="1" ht="28.5">
      <c r="A27" s="193" t="s">
        <v>715</v>
      </c>
      <c r="B27" s="183" t="s">
        <v>731</v>
      </c>
      <c r="C27" s="183" t="s">
        <v>742</v>
      </c>
      <c r="D27" s="188">
        <v>43129</v>
      </c>
      <c r="E27" s="183" t="s">
        <v>733</v>
      </c>
      <c r="F27" s="183" t="s">
        <v>719</v>
      </c>
      <c r="G27" s="194">
        <v>5000000</v>
      </c>
      <c r="H27" s="194">
        <v>5000000</v>
      </c>
      <c r="I27" s="183" t="s">
        <v>720</v>
      </c>
    </row>
    <row r="28" spans="1:9" s="195" customFormat="1" ht="28.5">
      <c r="A28" s="193" t="s">
        <v>715</v>
      </c>
      <c r="B28" s="183" t="s">
        <v>731</v>
      </c>
      <c r="C28" s="183" t="s">
        <v>743</v>
      </c>
      <c r="D28" s="188">
        <v>43160</v>
      </c>
      <c r="E28" s="183" t="s">
        <v>728</v>
      </c>
      <c r="F28" s="183" t="s">
        <v>719</v>
      </c>
      <c r="G28" s="194">
        <v>7000000</v>
      </c>
      <c r="H28" s="194">
        <v>7000000</v>
      </c>
      <c r="I28" s="183" t="s">
        <v>720</v>
      </c>
    </row>
    <row r="29" spans="1:9" s="195" customFormat="1" ht="28.5">
      <c r="A29" s="193" t="s">
        <v>715</v>
      </c>
      <c r="B29" s="183" t="s">
        <v>731</v>
      </c>
      <c r="C29" s="183" t="s">
        <v>744</v>
      </c>
      <c r="D29" s="188">
        <v>43374</v>
      </c>
      <c r="E29" s="183" t="s">
        <v>728</v>
      </c>
      <c r="F29" s="183" t="s">
        <v>719</v>
      </c>
      <c r="G29" s="194">
        <v>650000</v>
      </c>
      <c r="H29" s="194">
        <v>650000</v>
      </c>
      <c r="I29" s="183" t="s">
        <v>720</v>
      </c>
    </row>
    <row r="30" spans="1:9" s="195" customFormat="1">
      <c r="A30" s="183" t="s">
        <v>715</v>
      </c>
      <c r="B30" s="183" t="s">
        <v>745</v>
      </c>
      <c r="C30" s="183" t="s">
        <v>746</v>
      </c>
      <c r="D30" s="185">
        <v>43160</v>
      </c>
      <c r="E30" s="185" t="s">
        <v>728</v>
      </c>
      <c r="F30" s="184" t="s">
        <v>719</v>
      </c>
      <c r="G30" s="194">
        <v>400000</v>
      </c>
      <c r="H30" s="194">
        <v>400000</v>
      </c>
      <c r="I30" s="196" t="s">
        <v>720</v>
      </c>
    </row>
    <row r="31" spans="1:9" s="195" customFormat="1">
      <c r="A31" s="183" t="s">
        <v>715</v>
      </c>
      <c r="B31" s="183" t="s">
        <v>745</v>
      </c>
      <c r="C31" s="183" t="s">
        <v>747</v>
      </c>
      <c r="D31" s="185">
        <v>43160</v>
      </c>
      <c r="E31" s="185">
        <v>43435</v>
      </c>
      <c r="F31" s="184" t="s">
        <v>719</v>
      </c>
      <c r="G31" s="194">
        <v>5500000</v>
      </c>
      <c r="H31" s="194">
        <v>5500000</v>
      </c>
      <c r="I31" s="196" t="s">
        <v>720</v>
      </c>
    </row>
    <row r="32" spans="1:9" s="195" customFormat="1">
      <c r="A32" s="183" t="s">
        <v>715</v>
      </c>
      <c r="B32" s="183" t="s">
        <v>745</v>
      </c>
      <c r="C32" s="183" t="s">
        <v>748</v>
      </c>
      <c r="D32" s="185">
        <v>43132</v>
      </c>
      <c r="E32" s="185">
        <v>43465</v>
      </c>
      <c r="F32" s="184" t="s">
        <v>719</v>
      </c>
      <c r="G32" s="194">
        <v>1650000</v>
      </c>
      <c r="H32" s="194">
        <v>1650000</v>
      </c>
      <c r="I32" s="196" t="s">
        <v>720</v>
      </c>
    </row>
    <row r="33" spans="1:9" s="195" customFormat="1">
      <c r="A33" s="197" t="s">
        <v>715</v>
      </c>
      <c r="B33" s="197" t="s">
        <v>749</v>
      </c>
      <c r="C33" s="198" t="s">
        <v>750</v>
      </c>
      <c r="D33" s="199">
        <v>43122</v>
      </c>
      <c r="E33" s="198" t="s">
        <v>733</v>
      </c>
      <c r="F33" s="198" t="s">
        <v>719</v>
      </c>
      <c r="G33" s="192">
        <v>5075000</v>
      </c>
      <c r="H33" s="192">
        <v>5075000</v>
      </c>
      <c r="I33" s="198" t="s">
        <v>720</v>
      </c>
    </row>
    <row r="34" spans="1:9" s="195" customFormat="1" ht="28.5">
      <c r="A34" s="189" t="s">
        <v>715</v>
      </c>
      <c r="B34" s="189" t="s">
        <v>749</v>
      </c>
      <c r="C34" s="190" t="s">
        <v>751</v>
      </c>
      <c r="D34" s="191">
        <v>43122</v>
      </c>
      <c r="E34" s="190" t="s">
        <v>733</v>
      </c>
      <c r="F34" s="190" t="s">
        <v>719</v>
      </c>
      <c r="G34" s="192">
        <v>5019000</v>
      </c>
      <c r="H34" s="192">
        <v>5019000</v>
      </c>
      <c r="I34" s="190" t="s">
        <v>720</v>
      </c>
    </row>
    <row r="35" spans="1:9" s="195" customFormat="1" ht="42.75">
      <c r="A35" s="189" t="s">
        <v>715</v>
      </c>
      <c r="B35" s="189" t="s">
        <v>749</v>
      </c>
      <c r="C35" s="190" t="s">
        <v>752</v>
      </c>
      <c r="D35" s="191">
        <v>43327</v>
      </c>
      <c r="E35" s="190" t="s">
        <v>733</v>
      </c>
      <c r="F35" s="190" t="s">
        <v>719</v>
      </c>
      <c r="G35" s="192">
        <v>51000000</v>
      </c>
      <c r="H35" s="192">
        <v>51000000</v>
      </c>
      <c r="I35" s="190" t="s">
        <v>753</v>
      </c>
    </row>
    <row r="36" spans="1:9" s="195" customFormat="1">
      <c r="A36" s="197" t="s">
        <v>715</v>
      </c>
      <c r="B36" s="197" t="s">
        <v>749</v>
      </c>
      <c r="C36" s="198" t="s">
        <v>754</v>
      </c>
      <c r="D36" s="199">
        <v>43122</v>
      </c>
      <c r="E36" s="198" t="s">
        <v>733</v>
      </c>
      <c r="F36" s="198" t="s">
        <v>719</v>
      </c>
      <c r="G36" s="192">
        <v>106000000</v>
      </c>
      <c r="H36" s="192">
        <v>106000000</v>
      </c>
      <c r="I36" s="198" t="s">
        <v>720</v>
      </c>
    </row>
    <row r="37" spans="1:9" s="195" customFormat="1">
      <c r="A37" s="197" t="s">
        <v>715</v>
      </c>
      <c r="B37" s="197" t="s">
        <v>749</v>
      </c>
      <c r="C37" s="198" t="s">
        <v>755</v>
      </c>
      <c r="D37" s="199">
        <v>43122</v>
      </c>
      <c r="E37" s="198" t="s">
        <v>733</v>
      </c>
      <c r="F37" s="198" t="s">
        <v>719</v>
      </c>
      <c r="G37" s="192">
        <v>33000000</v>
      </c>
      <c r="H37" s="192">
        <v>33000000</v>
      </c>
      <c r="I37" s="198" t="s">
        <v>720</v>
      </c>
    </row>
    <row r="38" spans="1:9" s="195" customFormat="1">
      <c r="A38" s="189" t="s">
        <v>715</v>
      </c>
      <c r="B38" s="189" t="s">
        <v>749</v>
      </c>
      <c r="C38" s="190" t="s">
        <v>756</v>
      </c>
      <c r="D38" s="191">
        <v>43122</v>
      </c>
      <c r="E38" s="190" t="s">
        <v>733</v>
      </c>
      <c r="F38" s="190" t="s">
        <v>719</v>
      </c>
      <c r="G38" s="192">
        <v>4391280</v>
      </c>
      <c r="H38" s="192">
        <v>4391280</v>
      </c>
      <c r="I38" s="190" t="s">
        <v>720</v>
      </c>
    </row>
    <row r="39" spans="1:9" s="195" customFormat="1">
      <c r="A39" s="189" t="s">
        <v>715</v>
      </c>
      <c r="B39" s="189" t="s">
        <v>749</v>
      </c>
      <c r="C39" s="190" t="s">
        <v>757</v>
      </c>
      <c r="D39" s="191">
        <v>43122</v>
      </c>
      <c r="E39" s="190" t="s">
        <v>733</v>
      </c>
      <c r="F39" s="190" t="s">
        <v>719</v>
      </c>
      <c r="G39" s="192">
        <v>1444500</v>
      </c>
      <c r="H39" s="192">
        <v>1444500</v>
      </c>
      <c r="I39" s="190" t="s">
        <v>720</v>
      </c>
    </row>
    <row r="40" spans="1:9" s="195" customFormat="1">
      <c r="A40" s="189" t="s">
        <v>715</v>
      </c>
      <c r="B40" s="189" t="s">
        <v>749</v>
      </c>
      <c r="C40" s="190" t="s">
        <v>758</v>
      </c>
      <c r="D40" s="191">
        <v>43122</v>
      </c>
      <c r="E40" s="190" t="s">
        <v>733</v>
      </c>
      <c r="F40" s="190" t="s">
        <v>719</v>
      </c>
      <c r="G40" s="192">
        <v>6009120</v>
      </c>
      <c r="H40" s="192">
        <v>6009120</v>
      </c>
      <c r="I40" s="190" t="s">
        <v>720</v>
      </c>
    </row>
    <row r="41" spans="1:9" s="195" customFormat="1">
      <c r="A41" s="189" t="s">
        <v>715</v>
      </c>
      <c r="B41" s="189" t="s">
        <v>749</v>
      </c>
      <c r="C41" s="190" t="s">
        <v>759</v>
      </c>
      <c r="D41" s="191">
        <v>43122</v>
      </c>
      <c r="E41" s="190" t="s">
        <v>733</v>
      </c>
      <c r="F41" s="190" t="s">
        <v>719</v>
      </c>
      <c r="G41" s="192">
        <v>3697920</v>
      </c>
      <c r="H41" s="192">
        <v>3697920</v>
      </c>
      <c r="I41" s="190" t="s">
        <v>720</v>
      </c>
    </row>
    <row r="42" spans="1:9" s="195" customFormat="1">
      <c r="A42" s="189" t="s">
        <v>715</v>
      </c>
      <c r="B42" s="189" t="s">
        <v>749</v>
      </c>
      <c r="C42" s="190" t="s">
        <v>760</v>
      </c>
      <c r="D42" s="191">
        <v>43122</v>
      </c>
      <c r="E42" s="190" t="s">
        <v>733</v>
      </c>
      <c r="F42" s="190" t="s">
        <v>719</v>
      </c>
      <c r="G42" s="192">
        <v>2426760</v>
      </c>
      <c r="H42" s="192">
        <v>2426760</v>
      </c>
      <c r="I42" s="190" t="s">
        <v>720</v>
      </c>
    </row>
    <row r="43" spans="1:9" s="195" customFormat="1">
      <c r="A43" s="189" t="s">
        <v>715</v>
      </c>
      <c r="B43" s="189" t="s">
        <v>761</v>
      </c>
      <c r="C43" s="190" t="s">
        <v>762</v>
      </c>
      <c r="D43" s="191">
        <v>43191</v>
      </c>
      <c r="E43" s="190" t="s">
        <v>740</v>
      </c>
      <c r="F43" s="190" t="s">
        <v>719</v>
      </c>
      <c r="G43" s="192">
        <v>2590000</v>
      </c>
      <c r="H43" s="192">
        <v>2590000</v>
      </c>
      <c r="I43" s="190" t="s">
        <v>720</v>
      </c>
    </row>
    <row r="44" spans="1:9" s="195" customFormat="1">
      <c r="A44" s="189" t="s">
        <v>715</v>
      </c>
      <c r="B44" s="189" t="s">
        <v>761</v>
      </c>
      <c r="C44" s="190" t="s">
        <v>763</v>
      </c>
      <c r="D44" s="191">
        <v>43133</v>
      </c>
      <c r="E44" s="190" t="s">
        <v>733</v>
      </c>
      <c r="F44" s="190" t="s">
        <v>719</v>
      </c>
      <c r="G44" s="192">
        <v>4159000</v>
      </c>
      <c r="H44" s="192">
        <v>4159000</v>
      </c>
      <c r="I44" s="190" t="s">
        <v>720</v>
      </c>
    </row>
    <row r="45" spans="1:9" ht="28.5">
      <c r="A45" s="189" t="s">
        <v>715</v>
      </c>
      <c r="B45" s="189" t="s">
        <v>761</v>
      </c>
      <c r="C45" s="190" t="s">
        <v>764</v>
      </c>
      <c r="D45" s="191">
        <v>43252</v>
      </c>
      <c r="E45" s="190" t="s">
        <v>728</v>
      </c>
      <c r="F45" s="190" t="s">
        <v>719</v>
      </c>
      <c r="G45" s="192">
        <v>24108000</v>
      </c>
      <c r="H45" s="192">
        <v>24108000</v>
      </c>
      <c r="I45" s="190" t="s">
        <v>720</v>
      </c>
    </row>
    <row r="46" spans="1:9">
      <c r="A46" s="189" t="s">
        <v>715</v>
      </c>
      <c r="B46" s="189" t="s">
        <v>761</v>
      </c>
      <c r="C46" s="190" t="s">
        <v>765</v>
      </c>
      <c r="D46" s="191">
        <v>43221</v>
      </c>
      <c r="E46" s="190" t="s">
        <v>728</v>
      </c>
      <c r="F46" s="190" t="s">
        <v>719</v>
      </c>
      <c r="G46" s="192">
        <v>3214000</v>
      </c>
      <c r="H46" s="192">
        <v>3214000</v>
      </c>
      <c r="I46" s="190" t="s">
        <v>720</v>
      </c>
    </row>
    <row r="47" spans="1:9" ht="28.5">
      <c r="A47" s="189" t="s">
        <v>715</v>
      </c>
      <c r="B47" s="189" t="s">
        <v>761</v>
      </c>
      <c r="C47" s="190" t="s">
        <v>766</v>
      </c>
      <c r="D47" s="191">
        <v>43191</v>
      </c>
      <c r="E47" s="190" t="s">
        <v>733</v>
      </c>
      <c r="F47" s="190" t="s">
        <v>719</v>
      </c>
      <c r="G47" s="192">
        <v>3800000</v>
      </c>
      <c r="H47" s="192">
        <v>3800000</v>
      </c>
      <c r="I47" s="190" t="s">
        <v>720</v>
      </c>
    </row>
    <row r="48" spans="1:9" ht="28.5">
      <c r="A48" s="189" t="s">
        <v>715</v>
      </c>
      <c r="B48" s="189" t="s">
        <v>761</v>
      </c>
      <c r="C48" s="190" t="s">
        <v>767</v>
      </c>
      <c r="D48" s="191">
        <v>43191</v>
      </c>
      <c r="E48" s="190" t="s">
        <v>733</v>
      </c>
      <c r="F48" s="190" t="s">
        <v>719</v>
      </c>
      <c r="G48" s="192">
        <v>5250000</v>
      </c>
      <c r="H48" s="192">
        <v>5250000</v>
      </c>
      <c r="I48" s="190" t="s">
        <v>720</v>
      </c>
    </row>
    <row r="49" spans="1:9">
      <c r="A49" s="189" t="s">
        <v>715</v>
      </c>
      <c r="B49" s="189" t="s">
        <v>761</v>
      </c>
      <c r="C49" s="190" t="s">
        <v>768</v>
      </c>
      <c r="D49" s="191">
        <v>43160</v>
      </c>
      <c r="E49" s="190" t="s">
        <v>733</v>
      </c>
      <c r="F49" s="190" t="s">
        <v>719</v>
      </c>
      <c r="G49" s="192">
        <v>15900000</v>
      </c>
      <c r="H49" s="192">
        <v>15900000</v>
      </c>
      <c r="I49" s="190" t="s">
        <v>720</v>
      </c>
    </row>
    <row r="50" spans="1:9" ht="28.5">
      <c r="A50" s="189" t="s">
        <v>715</v>
      </c>
      <c r="B50" s="189" t="s">
        <v>761</v>
      </c>
      <c r="C50" s="190" t="s">
        <v>769</v>
      </c>
      <c r="D50" s="191">
        <v>43191</v>
      </c>
      <c r="E50" s="190" t="s">
        <v>740</v>
      </c>
      <c r="F50" s="190" t="s">
        <v>719</v>
      </c>
      <c r="G50" s="192">
        <v>9200000</v>
      </c>
      <c r="H50" s="192">
        <v>9200000</v>
      </c>
      <c r="I50" s="190" t="s">
        <v>720</v>
      </c>
    </row>
    <row r="51" spans="1:9" ht="28.5">
      <c r="A51" s="189" t="s">
        <v>715</v>
      </c>
      <c r="B51" s="189" t="s">
        <v>761</v>
      </c>
      <c r="C51" s="190" t="s">
        <v>770</v>
      </c>
      <c r="D51" s="191">
        <v>43136</v>
      </c>
      <c r="E51" s="190" t="s">
        <v>733</v>
      </c>
      <c r="F51" s="190" t="s">
        <v>737</v>
      </c>
      <c r="G51" s="192">
        <v>45368000</v>
      </c>
      <c r="H51" s="192">
        <v>45368000</v>
      </c>
      <c r="I51" s="190" t="s">
        <v>753</v>
      </c>
    </row>
    <row r="52" spans="1:9" ht="28.5">
      <c r="A52" s="189" t="s">
        <v>715</v>
      </c>
      <c r="B52" s="189" t="s">
        <v>761</v>
      </c>
      <c r="C52" s="190" t="s">
        <v>771</v>
      </c>
      <c r="D52" s="191">
        <v>43136</v>
      </c>
      <c r="E52" s="190" t="s">
        <v>733</v>
      </c>
      <c r="F52" s="190" t="s">
        <v>719</v>
      </c>
      <c r="G52" s="192">
        <v>31128000</v>
      </c>
      <c r="H52" s="192">
        <v>31128000</v>
      </c>
      <c r="I52" s="190" t="s">
        <v>720</v>
      </c>
    </row>
    <row r="53" spans="1:9" s="195" customFormat="1" ht="28.5">
      <c r="A53" s="189" t="s">
        <v>715</v>
      </c>
      <c r="B53" s="189" t="s">
        <v>761</v>
      </c>
      <c r="C53" s="190" t="s">
        <v>772</v>
      </c>
      <c r="D53" s="191">
        <v>43136</v>
      </c>
      <c r="E53" s="190" t="s">
        <v>733</v>
      </c>
      <c r="F53" s="190" t="s">
        <v>737</v>
      </c>
      <c r="G53" s="192">
        <v>19546000</v>
      </c>
      <c r="H53" s="192">
        <v>19546000</v>
      </c>
      <c r="I53" s="190" t="s">
        <v>720</v>
      </c>
    </row>
    <row r="54" spans="1:9" s="195" customFormat="1" ht="28.5">
      <c r="A54" s="189" t="s">
        <v>715</v>
      </c>
      <c r="B54" s="189" t="s">
        <v>761</v>
      </c>
      <c r="C54" s="190" t="s">
        <v>773</v>
      </c>
      <c r="D54" s="191">
        <v>43221</v>
      </c>
      <c r="E54" s="190" t="s">
        <v>774</v>
      </c>
      <c r="F54" s="190" t="s">
        <v>719</v>
      </c>
      <c r="G54" s="192">
        <v>17413000</v>
      </c>
      <c r="H54" s="192">
        <v>17413000</v>
      </c>
      <c r="I54" s="190" t="s">
        <v>720</v>
      </c>
    </row>
    <row r="55" spans="1:9" s="195" customFormat="1">
      <c r="A55" s="189" t="s">
        <v>715</v>
      </c>
      <c r="B55" s="189" t="s">
        <v>775</v>
      </c>
      <c r="C55" s="190" t="s">
        <v>776</v>
      </c>
      <c r="D55" s="191">
        <v>43320</v>
      </c>
      <c r="E55" s="190" t="s">
        <v>777</v>
      </c>
      <c r="F55" s="190" t="s">
        <v>719</v>
      </c>
      <c r="G55" s="192">
        <v>1000000</v>
      </c>
      <c r="H55" s="192">
        <v>1000000</v>
      </c>
      <c r="I55" s="190" t="s">
        <v>720</v>
      </c>
    </row>
    <row r="56" spans="1:9" s="195" customFormat="1" ht="85.5">
      <c r="A56" s="189" t="s">
        <v>715</v>
      </c>
      <c r="B56" s="189" t="s">
        <v>775</v>
      </c>
      <c r="C56" s="190" t="s">
        <v>778</v>
      </c>
      <c r="D56" s="191">
        <v>43126</v>
      </c>
      <c r="E56" s="190" t="s">
        <v>733</v>
      </c>
      <c r="F56" s="190" t="s">
        <v>719</v>
      </c>
      <c r="G56" s="192">
        <v>6000000</v>
      </c>
      <c r="H56" s="192">
        <v>6000000</v>
      </c>
      <c r="I56" s="190" t="s">
        <v>720</v>
      </c>
    </row>
    <row r="57" spans="1:9" s="195" customFormat="1" ht="213.75">
      <c r="A57" s="189" t="s">
        <v>715</v>
      </c>
      <c r="B57" s="189" t="s">
        <v>775</v>
      </c>
      <c r="C57" s="190" t="s">
        <v>779</v>
      </c>
      <c r="D57" s="191">
        <v>43123</v>
      </c>
      <c r="E57" s="190" t="s">
        <v>733</v>
      </c>
      <c r="F57" s="190" t="s">
        <v>719</v>
      </c>
      <c r="G57" s="192">
        <v>19635000</v>
      </c>
      <c r="H57" s="192">
        <v>19635000</v>
      </c>
      <c r="I57" s="190" t="s">
        <v>720</v>
      </c>
    </row>
    <row r="58" spans="1:9" s="195" customFormat="1" ht="213.75">
      <c r="A58" s="189" t="s">
        <v>715</v>
      </c>
      <c r="B58" s="189" t="s">
        <v>775</v>
      </c>
      <c r="C58" s="190" t="s">
        <v>779</v>
      </c>
      <c r="D58" s="191">
        <v>43123</v>
      </c>
      <c r="E58" s="190" t="s">
        <v>733</v>
      </c>
      <c r="F58" s="190" t="s">
        <v>719</v>
      </c>
      <c r="G58" s="192">
        <v>8330000</v>
      </c>
      <c r="H58" s="192">
        <v>8330000</v>
      </c>
      <c r="I58" s="190" t="s">
        <v>720</v>
      </c>
    </row>
    <row r="59" spans="1:9" s="195" customFormat="1" ht="213.75">
      <c r="A59" s="189" t="s">
        <v>715</v>
      </c>
      <c r="B59" s="189" t="s">
        <v>775</v>
      </c>
      <c r="C59" s="190" t="s">
        <v>779</v>
      </c>
      <c r="D59" s="191">
        <v>43125</v>
      </c>
      <c r="E59" s="190" t="s">
        <v>733</v>
      </c>
      <c r="F59" s="190" t="s">
        <v>719</v>
      </c>
      <c r="G59" s="192">
        <v>8330000</v>
      </c>
      <c r="H59" s="192">
        <v>8330000</v>
      </c>
      <c r="I59" s="190" t="s">
        <v>720</v>
      </c>
    </row>
    <row r="60" spans="1:9" s="195" customFormat="1" ht="213.75">
      <c r="A60" s="189" t="s">
        <v>715</v>
      </c>
      <c r="B60" s="189" t="s">
        <v>775</v>
      </c>
      <c r="C60" s="190" t="s">
        <v>780</v>
      </c>
      <c r="D60" s="191">
        <v>43125</v>
      </c>
      <c r="E60" s="190" t="s">
        <v>733</v>
      </c>
      <c r="F60" s="190" t="s">
        <v>719</v>
      </c>
      <c r="G60" s="192">
        <v>8000000</v>
      </c>
      <c r="H60" s="192">
        <v>8000000</v>
      </c>
      <c r="I60" s="190" t="s">
        <v>720</v>
      </c>
    </row>
    <row r="61" spans="1:9" s="195" customFormat="1">
      <c r="A61" s="189" t="s">
        <v>715</v>
      </c>
      <c r="B61" s="189" t="s">
        <v>775</v>
      </c>
      <c r="C61" s="190" t="s">
        <v>781</v>
      </c>
      <c r="D61" s="191">
        <v>43320</v>
      </c>
      <c r="E61" s="190" t="s">
        <v>724</v>
      </c>
      <c r="F61" s="190" t="s">
        <v>719</v>
      </c>
      <c r="G61" s="192">
        <v>2000000</v>
      </c>
      <c r="H61" s="192">
        <v>2000000</v>
      </c>
      <c r="I61" s="190" t="s">
        <v>720</v>
      </c>
    </row>
    <row r="62" spans="1:9" s="195" customFormat="1" ht="57">
      <c r="A62" s="183" t="s">
        <v>715</v>
      </c>
      <c r="B62" s="197" t="s">
        <v>782</v>
      </c>
      <c r="C62" s="184" t="s">
        <v>783</v>
      </c>
      <c r="D62" s="188">
        <v>43105</v>
      </c>
      <c r="E62" s="184" t="s">
        <v>733</v>
      </c>
      <c r="F62" s="184" t="s">
        <v>719</v>
      </c>
      <c r="G62" s="186">
        <v>39062100</v>
      </c>
      <c r="H62" s="186">
        <v>39062100</v>
      </c>
      <c r="I62" s="184" t="s">
        <v>720</v>
      </c>
    </row>
    <row r="63" spans="1:9" s="195" customFormat="1" ht="71.25">
      <c r="A63" s="183" t="s">
        <v>715</v>
      </c>
      <c r="B63" s="197" t="s">
        <v>782</v>
      </c>
      <c r="C63" s="183" t="s">
        <v>784</v>
      </c>
      <c r="D63" s="188">
        <v>43105</v>
      </c>
      <c r="E63" s="184" t="s">
        <v>733</v>
      </c>
      <c r="F63" s="184" t="s">
        <v>719</v>
      </c>
      <c r="G63" s="186">
        <v>39062100</v>
      </c>
      <c r="H63" s="186">
        <v>39062100</v>
      </c>
      <c r="I63" s="184" t="s">
        <v>720</v>
      </c>
    </row>
    <row r="64" spans="1:9" s="195" customFormat="1" ht="57">
      <c r="A64" s="183" t="s">
        <v>715</v>
      </c>
      <c r="B64" s="197" t="s">
        <v>782</v>
      </c>
      <c r="C64" s="183" t="s">
        <v>785</v>
      </c>
      <c r="D64" s="188">
        <v>43105</v>
      </c>
      <c r="E64" s="184" t="s">
        <v>733</v>
      </c>
      <c r="F64" s="184" t="s">
        <v>719</v>
      </c>
      <c r="G64" s="186">
        <v>39062100</v>
      </c>
      <c r="H64" s="186">
        <v>39062100</v>
      </c>
      <c r="I64" s="184" t="s">
        <v>720</v>
      </c>
    </row>
    <row r="65" spans="1:9" s="195" customFormat="1" ht="57">
      <c r="A65" s="183" t="s">
        <v>715</v>
      </c>
      <c r="B65" s="197" t="s">
        <v>782</v>
      </c>
      <c r="C65" s="183" t="s">
        <v>786</v>
      </c>
      <c r="D65" s="188">
        <v>43105</v>
      </c>
      <c r="E65" s="184" t="s">
        <v>733</v>
      </c>
      <c r="F65" s="184" t="s">
        <v>719</v>
      </c>
      <c r="G65" s="186">
        <v>39062100</v>
      </c>
      <c r="H65" s="186">
        <v>39062100</v>
      </c>
      <c r="I65" s="184" t="s">
        <v>720</v>
      </c>
    </row>
    <row r="66" spans="1:9" s="195" customFormat="1" ht="57">
      <c r="A66" s="183" t="s">
        <v>715</v>
      </c>
      <c r="B66" s="197" t="s">
        <v>782</v>
      </c>
      <c r="C66" s="183" t="s">
        <v>787</v>
      </c>
      <c r="D66" s="188">
        <v>43105</v>
      </c>
      <c r="E66" s="184" t="s">
        <v>733</v>
      </c>
      <c r="F66" s="184" t="s">
        <v>719</v>
      </c>
      <c r="G66" s="186">
        <v>39062100</v>
      </c>
      <c r="H66" s="186">
        <v>39062100</v>
      </c>
      <c r="I66" s="184" t="s">
        <v>720</v>
      </c>
    </row>
    <row r="67" spans="1:9" s="195" customFormat="1" ht="114">
      <c r="A67" s="183" t="s">
        <v>715</v>
      </c>
      <c r="B67" s="197" t="s">
        <v>782</v>
      </c>
      <c r="C67" s="183" t="s">
        <v>788</v>
      </c>
      <c r="D67" s="188">
        <v>43105</v>
      </c>
      <c r="E67" s="184" t="s">
        <v>733</v>
      </c>
      <c r="F67" s="184" t="s">
        <v>719</v>
      </c>
      <c r="G67" s="186">
        <v>39062100</v>
      </c>
      <c r="H67" s="186">
        <v>39062100</v>
      </c>
      <c r="I67" s="184" t="s">
        <v>720</v>
      </c>
    </row>
    <row r="68" spans="1:9" s="195" customFormat="1" ht="57">
      <c r="A68" s="183" t="s">
        <v>715</v>
      </c>
      <c r="B68" s="197" t="s">
        <v>782</v>
      </c>
      <c r="C68" s="183" t="s">
        <v>789</v>
      </c>
      <c r="D68" s="188">
        <v>43105</v>
      </c>
      <c r="E68" s="184" t="s">
        <v>733</v>
      </c>
      <c r="F68" s="184" t="s">
        <v>719</v>
      </c>
      <c r="G68" s="186">
        <v>23800000</v>
      </c>
      <c r="H68" s="186">
        <v>23800000</v>
      </c>
      <c r="I68" s="184" t="s">
        <v>720</v>
      </c>
    </row>
    <row r="69" spans="1:9" s="195" customFormat="1" ht="114">
      <c r="A69" s="183" t="s">
        <v>715</v>
      </c>
      <c r="B69" s="197" t="s">
        <v>782</v>
      </c>
      <c r="C69" s="200" t="s">
        <v>790</v>
      </c>
      <c r="D69" s="188">
        <v>43105</v>
      </c>
      <c r="E69" s="184" t="s">
        <v>733</v>
      </c>
      <c r="F69" s="184" t="s">
        <v>719</v>
      </c>
      <c r="G69" s="186">
        <v>39062100</v>
      </c>
      <c r="H69" s="186">
        <v>39062100</v>
      </c>
      <c r="I69" s="184" t="s">
        <v>720</v>
      </c>
    </row>
    <row r="70" spans="1:9" s="195" customFormat="1" ht="85.5">
      <c r="A70" s="183" t="s">
        <v>715</v>
      </c>
      <c r="B70" s="197" t="s">
        <v>782</v>
      </c>
      <c r="C70" s="200" t="s">
        <v>791</v>
      </c>
      <c r="D70" s="188">
        <v>43105</v>
      </c>
      <c r="E70" s="184" t="s">
        <v>733</v>
      </c>
      <c r="F70" s="184" t="s">
        <v>719</v>
      </c>
      <c r="G70" s="186">
        <v>4840000</v>
      </c>
      <c r="H70" s="186">
        <v>4840000</v>
      </c>
      <c r="I70" s="184" t="s">
        <v>720</v>
      </c>
    </row>
    <row r="71" spans="1:9" s="195" customFormat="1" ht="114">
      <c r="A71" s="183" t="s">
        <v>715</v>
      </c>
      <c r="B71" s="197" t="s">
        <v>782</v>
      </c>
      <c r="C71" s="200" t="s">
        <v>792</v>
      </c>
      <c r="D71" s="188">
        <v>43105</v>
      </c>
      <c r="E71" s="184" t="s">
        <v>733</v>
      </c>
      <c r="F71" s="184" t="s">
        <v>719</v>
      </c>
      <c r="G71" s="186">
        <v>7140000</v>
      </c>
      <c r="H71" s="186">
        <v>7140000</v>
      </c>
      <c r="I71" s="184" t="s">
        <v>720</v>
      </c>
    </row>
    <row r="72" spans="1:9" s="195" customFormat="1" ht="28.5">
      <c r="A72" s="183" t="s">
        <v>715</v>
      </c>
      <c r="B72" s="183" t="s">
        <v>793</v>
      </c>
      <c r="C72" s="183" t="s">
        <v>794</v>
      </c>
      <c r="D72" s="188">
        <v>43132</v>
      </c>
      <c r="E72" s="183" t="s">
        <v>795</v>
      </c>
      <c r="F72" s="183" t="s">
        <v>719</v>
      </c>
      <c r="G72" s="201">
        <v>3800000</v>
      </c>
      <c r="H72" s="201">
        <v>3800000</v>
      </c>
      <c r="I72" s="202" t="s">
        <v>720</v>
      </c>
    </row>
    <row r="73" spans="1:9" s="195" customFormat="1">
      <c r="A73" s="183" t="s">
        <v>715</v>
      </c>
      <c r="B73" s="183" t="s">
        <v>793</v>
      </c>
      <c r="C73" s="183" t="s">
        <v>732</v>
      </c>
      <c r="D73" s="188">
        <v>43112</v>
      </c>
      <c r="E73" s="183" t="s">
        <v>795</v>
      </c>
      <c r="F73" s="183" t="s">
        <v>719</v>
      </c>
      <c r="G73" s="201">
        <v>3210000</v>
      </c>
      <c r="H73" s="201">
        <v>3210000</v>
      </c>
      <c r="I73" s="202" t="s">
        <v>720</v>
      </c>
    </row>
    <row r="74" spans="1:9" s="195" customFormat="1" ht="28.5">
      <c r="A74" s="183" t="s">
        <v>715</v>
      </c>
      <c r="B74" s="183" t="s">
        <v>793</v>
      </c>
      <c r="C74" s="183" t="s">
        <v>796</v>
      </c>
      <c r="D74" s="188">
        <v>43115</v>
      </c>
      <c r="E74" s="183" t="s">
        <v>795</v>
      </c>
      <c r="F74" s="183" t="s">
        <v>719</v>
      </c>
      <c r="G74" s="201">
        <v>20000000</v>
      </c>
      <c r="H74" s="201">
        <v>20000000</v>
      </c>
      <c r="I74" s="202" t="s">
        <v>720</v>
      </c>
    </row>
    <row r="75" spans="1:9" s="195" customFormat="1" ht="28.5">
      <c r="A75" s="183" t="s">
        <v>715</v>
      </c>
      <c r="B75" s="183" t="s">
        <v>793</v>
      </c>
      <c r="C75" s="183" t="s">
        <v>797</v>
      </c>
      <c r="D75" s="188">
        <v>43191</v>
      </c>
      <c r="E75" s="183" t="s">
        <v>798</v>
      </c>
      <c r="F75" s="183" t="s">
        <v>719</v>
      </c>
      <c r="G75" s="201">
        <v>2000000</v>
      </c>
      <c r="H75" s="201">
        <v>2000000</v>
      </c>
      <c r="I75" s="202" t="s">
        <v>720</v>
      </c>
    </row>
    <row r="76" spans="1:9" s="195" customFormat="1" ht="42.75">
      <c r="A76" s="183" t="s">
        <v>715</v>
      </c>
      <c r="B76" s="183" t="s">
        <v>793</v>
      </c>
      <c r="C76" s="183" t="s">
        <v>799</v>
      </c>
      <c r="D76" s="188">
        <v>43101</v>
      </c>
      <c r="E76" s="183" t="s">
        <v>733</v>
      </c>
      <c r="F76" s="183" t="s">
        <v>719</v>
      </c>
      <c r="G76" s="201">
        <v>1000000</v>
      </c>
      <c r="H76" s="201">
        <v>1000000</v>
      </c>
      <c r="I76" s="202" t="s">
        <v>720</v>
      </c>
    </row>
    <row r="77" spans="1:9" s="195" customFormat="1" ht="28.5">
      <c r="A77" s="183" t="s">
        <v>715</v>
      </c>
      <c r="B77" s="183" t="s">
        <v>800</v>
      </c>
      <c r="C77" s="183" t="s">
        <v>801</v>
      </c>
      <c r="D77" s="188">
        <v>43109</v>
      </c>
      <c r="E77" s="183" t="s">
        <v>733</v>
      </c>
      <c r="F77" s="183" t="s">
        <v>719</v>
      </c>
      <c r="G77" s="194">
        <v>30420324</v>
      </c>
      <c r="H77" s="194">
        <v>30420324</v>
      </c>
      <c r="I77" s="183" t="s">
        <v>720</v>
      </c>
    </row>
    <row r="78" spans="1:9" s="195" customFormat="1" ht="42.75">
      <c r="A78" s="183" t="s">
        <v>715</v>
      </c>
      <c r="B78" s="183" t="s">
        <v>800</v>
      </c>
      <c r="C78" s="183" t="s">
        <v>802</v>
      </c>
      <c r="D78" s="188">
        <v>43109</v>
      </c>
      <c r="E78" s="183" t="s">
        <v>733</v>
      </c>
      <c r="F78" s="183" t="s">
        <v>719</v>
      </c>
      <c r="G78" s="194">
        <v>2976000</v>
      </c>
      <c r="H78" s="194">
        <v>2976000</v>
      </c>
      <c r="I78" s="183" t="s">
        <v>720</v>
      </c>
    </row>
    <row r="79" spans="1:9" s="195" customFormat="1" ht="42.75">
      <c r="A79" s="183" t="s">
        <v>715</v>
      </c>
      <c r="B79" s="183" t="s">
        <v>800</v>
      </c>
      <c r="C79" s="183" t="s">
        <v>803</v>
      </c>
      <c r="D79" s="188">
        <v>43109</v>
      </c>
      <c r="E79" s="183" t="s">
        <v>733</v>
      </c>
      <c r="F79" s="183" t="s">
        <v>719</v>
      </c>
      <c r="G79" s="194">
        <v>15000000</v>
      </c>
      <c r="H79" s="194">
        <v>15000000</v>
      </c>
      <c r="I79" s="183" t="s">
        <v>720</v>
      </c>
    </row>
    <row r="80" spans="1:9" s="195" customFormat="1" ht="28.5">
      <c r="A80" s="183" t="s">
        <v>715</v>
      </c>
      <c r="B80" s="183" t="s">
        <v>800</v>
      </c>
      <c r="C80" s="183" t="s">
        <v>804</v>
      </c>
      <c r="D80" s="188">
        <v>43109</v>
      </c>
      <c r="E80" s="183" t="s">
        <v>733</v>
      </c>
      <c r="F80" s="183" t="s">
        <v>719</v>
      </c>
      <c r="G80" s="194">
        <v>1400000</v>
      </c>
      <c r="H80" s="194">
        <v>1400000</v>
      </c>
      <c r="I80" s="183" t="s">
        <v>720</v>
      </c>
    </row>
    <row r="81" spans="1:9" s="195" customFormat="1" ht="28.5">
      <c r="A81" s="183" t="s">
        <v>715</v>
      </c>
      <c r="B81" s="183" t="s">
        <v>800</v>
      </c>
      <c r="C81" s="183" t="s">
        <v>805</v>
      </c>
      <c r="D81" s="188">
        <v>43109</v>
      </c>
      <c r="E81" s="183" t="s">
        <v>733</v>
      </c>
      <c r="F81" s="183" t="s">
        <v>719</v>
      </c>
      <c r="G81" s="194">
        <v>260000</v>
      </c>
      <c r="H81" s="194">
        <v>260000</v>
      </c>
      <c r="I81" s="183" t="s">
        <v>720</v>
      </c>
    </row>
    <row r="82" spans="1:9" s="195" customFormat="1" ht="28.5">
      <c r="A82" s="183" t="s">
        <v>715</v>
      </c>
      <c r="B82" s="183" t="s">
        <v>800</v>
      </c>
      <c r="C82" s="183" t="s">
        <v>806</v>
      </c>
      <c r="D82" s="188">
        <v>43109</v>
      </c>
      <c r="E82" s="183" t="s">
        <v>733</v>
      </c>
      <c r="F82" s="183" t="s">
        <v>719</v>
      </c>
      <c r="G82" s="194">
        <v>468000</v>
      </c>
      <c r="H82" s="194">
        <v>468000</v>
      </c>
      <c r="I82" s="183" t="s">
        <v>720</v>
      </c>
    </row>
    <row r="83" spans="1:9" s="195" customFormat="1" ht="28.5">
      <c r="A83" s="183" t="s">
        <v>715</v>
      </c>
      <c r="B83" s="183" t="s">
        <v>800</v>
      </c>
      <c r="C83" s="183" t="s">
        <v>807</v>
      </c>
      <c r="D83" s="188">
        <v>43109</v>
      </c>
      <c r="E83" s="183" t="s">
        <v>808</v>
      </c>
      <c r="F83" s="183" t="s">
        <v>719</v>
      </c>
      <c r="G83" s="194">
        <v>2500000</v>
      </c>
      <c r="H83" s="194">
        <v>2500000</v>
      </c>
      <c r="I83" s="183" t="s">
        <v>720</v>
      </c>
    </row>
    <row r="84" spans="1:9" s="195" customFormat="1" ht="28.5">
      <c r="A84" s="203" t="s">
        <v>809</v>
      </c>
      <c r="B84" s="203" t="s">
        <v>810</v>
      </c>
      <c r="C84" s="203" t="s">
        <v>811</v>
      </c>
      <c r="D84" s="204" t="s">
        <v>812</v>
      </c>
      <c r="E84" s="203" t="s">
        <v>813</v>
      </c>
      <c r="F84" s="203" t="s">
        <v>814</v>
      </c>
      <c r="G84" s="192">
        <v>22293333</v>
      </c>
      <c r="H84" s="192">
        <v>22293333</v>
      </c>
      <c r="I84" s="203" t="s">
        <v>720</v>
      </c>
    </row>
    <row r="85" spans="1:9" s="195" customFormat="1" ht="28.5">
      <c r="A85" s="203" t="s">
        <v>809</v>
      </c>
      <c r="B85" s="203" t="s">
        <v>810</v>
      </c>
      <c r="C85" s="203" t="s">
        <v>815</v>
      </c>
      <c r="D85" s="205">
        <v>43132</v>
      </c>
      <c r="E85" s="203" t="s">
        <v>816</v>
      </c>
      <c r="F85" s="203" t="s">
        <v>719</v>
      </c>
      <c r="G85" s="192">
        <v>21000000</v>
      </c>
      <c r="H85" s="192">
        <v>21000000</v>
      </c>
      <c r="I85" s="203" t="s">
        <v>720</v>
      </c>
    </row>
    <row r="86" spans="1:9" s="195" customFormat="1" ht="42.75">
      <c r="A86" s="203" t="s">
        <v>809</v>
      </c>
      <c r="B86" s="203" t="s">
        <v>810</v>
      </c>
      <c r="C86" s="203" t="s">
        <v>817</v>
      </c>
      <c r="D86" s="204" t="s">
        <v>812</v>
      </c>
      <c r="E86" s="203" t="s">
        <v>818</v>
      </c>
      <c r="F86" s="203" t="s">
        <v>719</v>
      </c>
      <c r="G86" s="192">
        <v>25000000</v>
      </c>
      <c r="H86" s="192">
        <v>25000000</v>
      </c>
      <c r="I86" s="203" t="s">
        <v>720</v>
      </c>
    </row>
    <row r="87" spans="1:9" s="195" customFormat="1">
      <c r="A87" s="203" t="s">
        <v>809</v>
      </c>
      <c r="B87" s="203" t="s">
        <v>810</v>
      </c>
      <c r="C87" s="203" t="s">
        <v>819</v>
      </c>
      <c r="D87" s="191">
        <v>43160</v>
      </c>
      <c r="E87" s="203" t="s">
        <v>820</v>
      </c>
      <c r="F87" s="203" t="s">
        <v>814</v>
      </c>
      <c r="G87" s="192">
        <v>158065121</v>
      </c>
      <c r="H87" s="192">
        <v>46578000</v>
      </c>
      <c r="I87" s="203" t="s">
        <v>753</v>
      </c>
    </row>
    <row r="88" spans="1:9" s="195" customFormat="1">
      <c r="A88" s="203" t="s">
        <v>809</v>
      </c>
      <c r="B88" s="203" t="s">
        <v>810</v>
      </c>
      <c r="C88" s="203" t="s">
        <v>821</v>
      </c>
      <c r="D88" s="191">
        <v>43221</v>
      </c>
      <c r="E88" s="203" t="s">
        <v>820</v>
      </c>
      <c r="F88" s="203" t="s">
        <v>814</v>
      </c>
      <c r="G88" s="192">
        <v>157500000</v>
      </c>
      <c r="H88" s="192">
        <v>39375000</v>
      </c>
      <c r="I88" s="203" t="s">
        <v>753</v>
      </c>
    </row>
    <row r="89" spans="1:9" s="195" customFormat="1">
      <c r="A89" s="183" t="s">
        <v>822</v>
      </c>
      <c r="B89" s="183" t="s">
        <v>823</v>
      </c>
      <c r="C89" s="183" t="s">
        <v>824</v>
      </c>
      <c r="D89" s="206">
        <v>43344</v>
      </c>
      <c r="E89" s="183" t="s">
        <v>825</v>
      </c>
      <c r="F89" s="183" t="s">
        <v>719</v>
      </c>
      <c r="G89" s="194">
        <v>38350000</v>
      </c>
      <c r="H89" s="194">
        <v>38350000</v>
      </c>
      <c r="I89" s="183" t="s">
        <v>720</v>
      </c>
    </row>
    <row r="90" spans="1:9" s="195" customFormat="1">
      <c r="A90" s="183" t="s">
        <v>822</v>
      </c>
      <c r="B90" s="183" t="s">
        <v>823</v>
      </c>
      <c r="C90" s="183" t="s">
        <v>826</v>
      </c>
      <c r="D90" s="206">
        <v>43344</v>
      </c>
      <c r="E90" s="183" t="s">
        <v>816</v>
      </c>
      <c r="F90" s="183" t="s">
        <v>814</v>
      </c>
      <c r="G90" s="194">
        <v>84000000</v>
      </c>
      <c r="H90" s="194">
        <v>84000000</v>
      </c>
      <c r="I90" s="183" t="s">
        <v>720</v>
      </c>
    </row>
    <row r="91" spans="1:9" s="195" customFormat="1" ht="28.5">
      <c r="A91" s="183" t="s">
        <v>715</v>
      </c>
      <c r="B91" s="183" t="s">
        <v>827</v>
      </c>
      <c r="C91" s="183" t="s">
        <v>828</v>
      </c>
      <c r="D91" s="206">
        <v>43191</v>
      </c>
      <c r="E91" s="183" t="s">
        <v>798</v>
      </c>
      <c r="F91" s="183" t="s">
        <v>719</v>
      </c>
      <c r="G91" s="201">
        <v>80000000</v>
      </c>
      <c r="H91" s="201">
        <v>80000000</v>
      </c>
      <c r="I91" s="202" t="s">
        <v>720</v>
      </c>
    </row>
    <row r="92" spans="1:9" s="195" customFormat="1" ht="85.5">
      <c r="A92" s="183" t="s">
        <v>715</v>
      </c>
      <c r="B92" s="183" t="s">
        <v>827</v>
      </c>
      <c r="C92" s="183" t="s">
        <v>829</v>
      </c>
      <c r="D92" s="206">
        <v>43101</v>
      </c>
      <c r="E92" s="183" t="s">
        <v>733</v>
      </c>
      <c r="F92" s="183" t="s">
        <v>830</v>
      </c>
      <c r="G92" s="201">
        <v>958093032</v>
      </c>
      <c r="H92" s="201">
        <v>958093032</v>
      </c>
      <c r="I92" s="202" t="s">
        <v>720</v>
      </c>
    </row>
    <row r="93" spans="1:9" s="195" customFormat="1" ht="42.75">
      <c r="A93" s="203" t="s">
        <v>809</v>
      </c>
      <c r="B93" s="203" t="s">
        <v>831</v>
      </c>
      <c r="C93" s="203" t="s">
        <v>832</v>
      </c>
      <c r="D93" s="191">
        <v>43383</v>
      </c>
      <c r="E93" s="203" t="s">
        <v>733</v>
      </c>
      <c r="F93" s="203" t="s">
        <v>719</v>
      </c>
      <c r="G93" s="192">
        <v>190000000</v>
      </c>
      <c r="H93" s="192">
        <v>12000000</v>
      </c>
      <c r="I93" s="203" t="s">
        <v>753</v>
      </c>
    </row>
    <row r="94" spans="1:9" s="195" customFormat="1" ht="57">
      <c r="A94" s="203" t="s">
        <v>809</v>
      </c>
      <c r="B94" s="203" t="s">
        <v>831</v>
      </c>
      <c r="C94" s="203" t="s">
        <v>833</v>
      </c>
      <c r="D94" s="191">
        <v>43374</v>
      </c>
      <c r="E94" s="203"/>
      <c r="F94" s="203" t="s">
        <v>737</v>
      </c>
      <c r="G94" s="192">
        <v>500000000</v>
      </c>
      <c r="H94" s="192">
        <f>480000000/12</f>
        <v>40000000</v>
      </c>
      <c r="I94" s="203" t="s">
        <v>753</v>
      </c>
    </row>
    <row r="95" spans="1:9" s="195" customFormat="1" ht="28.5">
      <c r="A95" s="203" t="s">
        <v>809</v>
      </c>
      <c r="B95" s="203" t="s">
        <v>831</v>
      </c>
      <c r="C95" s="203" t="s">
        <v>834</v>
      </c>
      <c r="D95" s="191">
        <v>43414</v>
      </c>
      <c r="E95" s="203" t="s">
        <v>733</v>
      </c>
      <c r="F95" s="203" t="s">
        <v>719</v>
      </c>
      <c r="G95" s="192">
        <v>25000000</v>
      </c>
      <c r="H95" s="192">
        <v>0</v>
      </c>
      <c r="I95" s="203" t="s">
        <v>720</v>
      </c>
    </row>
    <row r="96" spans="1:9" s="195" customFormat="1" ht="85.5">
      <c r="A96" s="203" t="s">
        <v>835</v>
      </c>
      <c r="B96" s="203" t="s">
        <v>836</v>
      </c>
      <c r="C96" s="203" t="s">
        <v>837</v>
      </c>
      <c r="D96" s="191">
        <v>43221</v>
      </c>
      <c r="E96" s="203" t="s">
        <v>838</v>
      </c>
      <c r="F96" s="203" t="s">
        <v>737</v>
      </c>
      <c r="G96" s="192">
        <v>17847254008</v>
      </c>
      <c r="H96" s="192">
        <v>853030586</v>
      </c>
      <c r="I96" s="203" t="s">
        <v>753</v>
      </c>
    </row>
    <row r="97" spans="1:9" s="195" customFormat="1" ht="28.5">
      <c r="A97" s="189" t="s">
        <v>809</v>
      </c>
      <c r="B97" s="189" t="s">
        <v>839</v>
      </c>
      <c r="C97" s="203" t="s">
        <v>840</v>
      </c>
      <c r="D97" s="191">
        <v>43305</v>
      </c>
      <c r="E97" s="203"/>
      <c r="F97" s="203" t="s">
        <v>719</v>
      </c>
      <c r="G97" s="192">
        <v>8000000</v>
      </c>
      <c r="H97" s="192">
        <v>8000000</v>
      </c>
      <c r="I97" s="203" t="s">
        <v>720</v>
      </c>
    </row>
    <row r="98" spans="1:9" s="195" customFormat="1" ht="57">
      <c r="A98" s="189" t="s">
        <v>809</v>
      </c>
      <c r="B98" s="189" t="s">
        <v>839</v>
      </c>
      <c r="C98" s="203" t="s">
        <v>841</v>
      </c>
      <c r="D98" s="191">
        <v>43313</v>
      </c>
      <c r="E98" s="203" t="s">
        <v>820</v>
      </c>
      <c r="F98" s="203" t="s">
        <v>814</v>
      </c>
      <c r="G98" s="192">
        <v>130000000</v>
      </c>
      <c r="H98" s="192">
        <v>30000000</v>
      </c>
      <c r="I98" s="203" t="s">
        <v>753</v>
      </c>
    </row>
    <row r="99" spans="1:9" s="195" customFormat="1">
      <c r="A99" s="183" t="s">
        <v>809</v>
      </c>
      <c r="B99" s="183" t="s">
        <v>842</v>
      </c>
      <c r="C99" s="183" t="s">
        <v>843</v>
      </c>
      <c r="D99" s="206">
        <v>43374</v>
      </c>
      <c r="E99" s="183" t="s">
        <v>733</v>
      </c>
      <c r="F99" s="183" t="s">
        <v>719</v>
      </c>
      <c r="G99" s="201">
        <v>26455932</v>
      </c>
      <c r="H99" s="201">
        <v>26455932</v>
      </c>
      <c r="I99" s="202" t="s">
        <v>720</v>
      </c>
    </row>
    <row r="100" spans="1:9" s="195" customFormat="1" ht="42.75">
      <c r="A100" s="193" t="s">
        <v>844</v>
      </c>
      <c r="B100" s="183" t="s">
        <v>845</v>
      </c>
      <c r="C100" s="207" t="s">
        <v>846</v>
      </c>
      <c r="D100" s="208">
        <v>43102</v>
      </c>
      <c r="E100" s="184" t="s">
        <v>847</v>
      </c>
      <c r="F100" s="184" t="s">
        <v>719</v>
      </c>
      <c r="G100" s="209">
        <v>13300000</v>
      </c>
      <c r="H100" s="209">
        <v>13300000</v>
      </c>
      <c r="I100" s="184" t="s">
        <v>720</v>
      </c>
    </row>
    <row r="101" spans="1:9" s="195" customFormat="1" ht="42.75">
      <c r="A101" s="193" t="s">
        <v>844</v>
      </c>
      <c r="B101" s="183" t="s">
        <v>845</v>
      </c>
      <c r="C101" s="207" t="s">
        <v>848</v>
      </c>
      <c r="D101" s="210">
        <v>43132</v>
      </c>
      <c r="E101" s="184" t="s">
        <v>733</v>
      </c>
      <c r="F101" s="184" t="s">
        <v>814</v>
      </c>
      <c r="G101" s="209">
        <v>196742000</v>
      </c>
      <c r="H101" s="209">
        <v>180350500</v>
      </c>
      <c r="I101" s="184" t="s">
        <v>753</v>
      </c>
    </row>
    <row r="102" spans="1:9" s="195" customFormat="1" ht="57">
      <c r="A102" s="193" t="s">
        <v>844</v>
      </c>
      <c r="B102" s="183" t="s">
        <v>845</v>
      </c>
      <c r="C102" s="207" t="s">
        <v>849</v>
      </c>
      <c r="D102" s="208">
        <v>43102</v>
      </c>
      <c r="E102" s="184" t="s">
        <v>847</v>
      </c>
      <c r="F102" s="184" t="s">
        <v>719</v>
      </c>
      <c r="G102" s="209">
        <v>23283960</v>
      </c>
      <c r="H102" s="209">
        <v>23283960</v>
      </c>
      <c r="I102" s="184" t="s">
        <v>720</v>
      </c>
    </row>
    <row r="103" spans="1:9" s="195" customFormat="1" ht="57">
      <c r="A103" s="193" t="s">
        <v>844</v>
      </c>
      <c r="B103" s="183" t="s">
        <v>845</v>
      </c>
      <c r="C103" s="207" t="s">
        <v>849</v>
      </c>
      <c r="D103" s="208">
        <v>43102</v>
      </c>
      <c r="E103" s="184" t="s">
        <v>847</v>
      </c>
      <c r="F103" s="184" t="s">
        <v>719</v>
      </c>
      <c r="G103" s="209">
        <v>23283960</v>
      </c>
      <c r="H103" s="209">
        <v>23283960</v>
      </c>
      <c r="I103" s="184" t="s">
        <v>720</v>
      </c>
    </row>
    <row r="104" spans="1:9" s="195" customFormat="1" ht="57">
      <c r="A104" s="193" t="s">
        <v>844</v>
      </c>
      <c r="B104" s="183" t="s">
        <v>845</v>
      </c>
      <c r="C104" s="207" t="s">
        <v>849</v>
      </c>
      <c r="D104" s="208">
        <v>43102</v>
      </c>
      <c r="E104" s="184" t="s">
        <v>847</v>
      </c>
      <c r="F104" s="184" t="s">
        <v>719</v>
      </c>
      <c r="G104" s="209">
        <v>23283960</v>
      </c>
      <c r="H104" s="209">
        <v>23283960</v>
      </c>
      <c r="I104" s="184" t="s">
        <v>720</v>
      </c>
    </row>
    <row r="105" spans="1:9" s="195" customFormat="1" ht="57">
      <c r="A105" s="193" t="s">
        <v>844</v>
      </c>
      <c r="B105" s="183" t="s">
        <v>845</v>
      </c>
      <c r="C105" s="207" t="s">
        <v>849</v>
      </c>
      <c r="D105" s="208">
        <v>43109</v>
      </c>
      <c r="E105" s="184" t="s">
        <v>847</v>
      </c>
      <c r="F105" s="184" t="s">
        <v>719</v>
      </c>
      <c r="G105" s="209">
        <v>22396952</v>
      </c>
      <c r="H105" s="209">
        <v>22396952</v>
      </c>
      <c r="I105" s="184" t="s">
        <v>720</v>
      </c>
    </row>
    <row r="106" spans="1:9" s="195" customFormat="1" ht="57">
      <c r="A106" s="193" t="s">
        <v>844</v>
      </c>
      <c r="B106" s="183" t="s">
        <v>845</v>
      </c>
      <c r="C106" s="207" t="s">
        <v>850</v>
      </c>
      <c r="D106" s="208">
        <v>43109</v>
      </c>
      <c r="E106" s="184" t="s">
        <v>847</v>
      </c>
      <c r="F106" s="184" t="s">
        <v>719</v>
      </c>
      <c r="G106" s="209">
        <v>18985306</v>
      </c>
      <c r="H106" s="209">
        <v>18985306</v>
      </c>
      <c r="I106" s="184" t="s">
        <v>720</v>
      </c>
    </row>
    <row r="107" spans="1:9" s="195" customFormat="1" ht="57">
      <c r="A107" s="193" t="s">
        <v>844</v>
      </c>
      <c r="B107" s="183" t="s">
        <v>845</v>
      </c>
      <c r="C107" s="207" t="s">
        <v>851</v>
      </c>
      <c r="D107" s="208">
        <v>43102</v>
      </c>
      <c r="E107" s="184" t="s">
        <v>847</v>
      </c>
      <c r="F107" s="184" t="s">
        <v>719</v>
      </c>
      <c r="G107" s="209">
        <v>19737200</v>
      </c>
      <c r="H107" s="209">
        <v>19737200</v>
      </c>
      <c r="I107" s="184" t="s">
        <v>720</v>
      </c>
    </row>
    <row r="108" spans="1:9" s="195" customFormat="1" ht="57">
      <c r="A108" s="193" t="s">
        <v>844</v>
      </c>
      <c r="B108" s="183" t="s">
        <v>845</v>
      </c>
      <c r="C108" s="207" t="s">
        <v>852</v>
      </c>
      <c r="D108" s="208">
        <v>43102</v>
      </c>
      <c r="E108" s="184" t="s">
        <v>847</v>
      </c>
      <c r="F108" s="184" t="s">
        <v>719</v>
      </c>
      <c r="G108" s="209">
        <v>19737200</v>
      </c>
      <c r="H108" s="209">
        <v>19737200</v>
      </c>
      <c r="I108" s="184" t="s">
        <v>720</v>
      </c>
    </row>
    <row r="109" spans="1:9" s="195" customFormat="1" ht="57">
      <c r="A109" s="193" t="s">
        <v>844</v>
      </c>
      <c r="B109" s="183" t="s">
        <v>845</v>
      </c>
      <c r="C109" s="207" t="s">
        <v>853</v>
      </c>
      <c r="D109" s="208">
        <v>43102</v>
      </c>
      <c r="E109" s="184" t="s">
        <v>847</v>
      </c>
      <c r="F109" s="184" t="s">
        <v>719</v>
      </c>
      <c r="G109" s="209">
        <v>19737200</v>
      </c>
      <c r="H109" s="209">
        <v>19737200</v>
      </c>
      <c r="I109" s="184" t="s">
        <v>720</v>
      </c>
    </row>
    <row r="110" spans="1:9" s="195" customFormat="1" ht="57">
      <c r="A110" s="193" t="s">
        <v>844</v>
      </c>
      <c r="B110" s="183" t="s">
        <v>845</v>
      </c>
      <c r="C110" s="207" t="s">
        <v>853</v>
      </c>
      <c r="D110" s="208">
        <v>43102</v>
      </c>
      <c r="E110" s="184" t="s">
        <v>847</v>
      </c>
      <c r="F110" s="184" t="s">
        <v>719</v>
      </c>
      <c r="G110" s="209">
        <v>19737200</v>
      </c>
      <c r="H110" s="209">
        <v>19737200</v>
      </c>
      <c r="I110" s="184" t="s">
        <v>720</v>
      </c>
    </row>
    <row r="111" spans="1:9" s="195" customFormat="1" ht="57">
      <c r="A111" s="193" t="s">
        <v>844</v>
      </c>
      <c r="B111" s="183" t="s">
        <v>845</v>
      </c>
      <c r="C111" s="207" t="s">
        <v>853</v>
      </c>
      <c r="D111" s="208">
        <v>43102</v>
      </c>
      <c r="E111" s="184" t="s">
        <v>847</v>
      </c>
      <c r="F111" s="184" t="s">
        <v>719</v>
      </c>
      <c r="G111" s="209">
        <v>19737200</v>
      </c>
      <c r="H111" s="209">
        <v>19737200</v>
      </c>
      <c r="I111" s="184" t="s">
        <v>720</v>
      </c>
    </row>
    <row r="112" spans="1:9" s="195" customFormat="1" ht="57">
      <c r="A112" s="193" t="s">
        <v>844</v>
      </c>
      <c r="B112" s="183" t="s">
        <v>845</v>
      </c>
      <c r="C112" s="207" t="s">
        <v>853</v>
      </c>
      <c r="D112" s="208">
        <v>43109</v>
      </c>
      <c r="E112" s="184" t="s">
        <v>847</v>
      </c>
      <c r="F112" s="184" t="s">
        <v>719</v>
      </c>
      <c r="G112" s="209">
        <v>18985306</v>
      </c>
      <c r="H112" s="209">
        <v>18985306</v>
      </c>
      <c r="I112" s="184" t="s">
        <v>720</v>
      </c>
    </row>
    <row r="113" spans="1:9" s="195" customFormat="1" ht="57">
      <c r="A113" s="193" t="s">
        <v>844</v>
      </c>
      <c r="B113" s="183" t="s">
        <v>845</v>
      </c>
      <c r="C113" s="207" t="s">
        <v>853</v>
      </c>
      <c r="D113" s="208">
        <v>43109</v>
      </c>
      <c r="E113" s="184" t="s">
        <v>847</v>
      </c>
      <c r="F113" s="184" t="s">
        <v>719</v>
      </c>
      <c r="G113" s="209">
        <v>18985306</v>
      </c>
      <c r="H113" s="209">
        <v>18985306</v>
      </c>
      <c r="I113" s="184" t="s">
        <v>720</v>
      </c>
    </row>
    <row r="114" spans="1:9" s="195" customFormat="1" ht="57">
      <c r="A114" s="193" t="s">
        <v>844</v>
      </c>
      <c r="B114" s="183" t="s">
        <v>845</v>
      </c>
      <c r="C114" s="207" t="s">
        <v>853</v>
      </c>
      <c r="D114" s="208">
        <v>43109</v>
      </c>
      <c r="E114" s="184" t="s">
        <v>847</v>
      </c>
      <c r="F114" s="184" t="s">
        <v>719</v>
      </c>
      <c r="G114" s="209">
        <v>18985306</v>
      </c>
      <c r="H114" s="209">
        <v>18985306</v>
      </c>
      <c r="I114" s="184" t="s">
        <v>720</v>
      </c>
    </row>
    <row r="115" spans="1:9" s="195" customFormat="1" ht="57">
      <c r="A115" s="193" t="s">
        <v>844</v>
      </c>
      <c r="B115" s="183" t="s">
        <v>845</v>
      </c>
      <c r="C115" s="207" t="s">
        <v>853</v>
      </c>
      <c r="D115" s="208">
        <v>43122</v>
      </c>
      <c r="E115" s="184" t="s">
        <v>847</v>
      </c>
      <c r="F115" s="184" t="s">
        <v>719</v>
      </c>
      <c r="G115" s="209">
        <v>17763480</v>
      </c>
      <c r="H115" s="209">
        <v>17763480</v>
      </c>
      <c r="I115" s="184" t="s">
        <v>720</v>
      </c>
    </row>
    <row r="116" spans="1:9" s="195" customFormat="1" ht="57">
      <c r="A116" s="193" t="s">
        <v>844</v>
      </c>
      <c r="B116" s="183" t="s">
        <v>845</v>
      </c>
      <c r="C116" s="207" t="s">
        <v>854</v>
      </c>
      <c r="D116" s="208">
        <v>43102</v>
      </c>
      <c r="E116" s="184" t="s">
        <v>847</v>
      </c>
      <c r="F116" s="184" t="s">
        <v>719</v>
      </c>
      <c r="G116" s="209">
        <v>19737200</v>
      </c>
      <c r="H116" s="209">
        <v>19737200</v>
      </c>
      <c r="I116" s="184" t="s">
        <v>720</v>
      </c>
    </row>
    <row r="117" spans="1:9" s="195" customFormat="1" ht="57">
      <c r="A117" s="193" t="s">
        <v>844</v>
      </c>
      <c r="B117" s="183" t="s">
        <v>845</v>
      </c>
      <c r="C117" s="207" t="s">
        <v>855</v>
      </c>
      <c r="D117" s="208">
        <v>43102</v>
      </c>
      <c r="E117" s="184" t="s">
        <v>847</v>
      </c>
      <c r="F117" s="184" t="s">
        <v>719</v>
      </c>
      <c r="G117" s="209">
        <v>19737200</v>
      </c>
      <c r="H117" s="209">
        <v>19737200</v>
      </c>
      <c r="I117" s="184" t="s">
        <v>720</v>
      </c>
    </row>
    <row r="118" spans="1:9" s="195" customFormat="1" ht="57">
      <c r="A118" s="193" t="s">
        <v>844</v>
      </c>
      <c r="B118" s="183" t="s">
        <v>845</v>
      </c>
      <c r="C118" s="207" t="s">
        <v>856</v>
      </c>
      <c r="D118" s="208">
        <v>43102</v>
      </c>
      <c r="E118" s="184" t="s">
        <v>847</v>
      </c>
      <c r="F118" s="184" t="s">
        <v>719</v>
      </c>
      <c r="G118" s="209">
        <v>19737200</v>
      </c>
      <c r="H118" s="209">
        <v>19737200</v>
      </c>
      <c r="I118" s="184" t="s">
        <v>720</v>
      </c>
    </row>
    <row r="119" spans="1:9" s="195" customFormat="1" ht="57">
      <c r="A119" s="193" t="s">
        <v>844</v>
      </c>
      <c r="B119" s="183" t="s">
        <v>845</v>
      </c>
      <c r="C119" s="207" t="s">
        <v>857</v>
      </c>
      <c r="D119" s="208">
        <v>43102</v>
      </c>
      <c r="E119" s="184" t="s">
        <v>847</v>
      </c>
      <c r="F119" s="184" t="s">
        <v>719</v>
      </c>
      <c r="G119" s="209">
        <v>19737200</v>
      </c>
      <c r="H119" s="209">
        <v>19737200</v>
      </c>
      <c r="I119" s="184" t="s">
        <v>720</v>
      </c>
    </row>
    <row r="120" spans="1:9" s="195" customFormat="1" ht="57">
      <c r="A120" s="193" t="s">
        <v>844</v>
      </c>
      <c r="B120" s="183" t="s">
        <v>845</v>
      </c>
      <c r="C120" s="207" t="s">
        <v>858</v>
      </c>
      <c r="D120" s="208">
        <v>43102</v>
      </c>
      <c r="E120" s="184" t="s">
        <v>847</v>
      </c>
      <c r="F120" s="184" t="s">
        <v>719</v>
      </c>
      <c r="G120" s="209">
        <v>19737200</v>
      </c>
      <c r="H120" s="209">
        <v>19737200</v>
      </c>
      <c r="I120" s="184" t="s">
        <v>720</v>
      </c>
    </row>
    <row r="121" spans="1:9" s="195" customFormat="1" ht="57">
      <c r="A121" s="193" t="s">
        <v>844</v>
      </c>
      <c r="B121" s="183" t="s">
        <v>845</v>
      </c>
      <c r="C121" s="207" t="s">
        <v>859</v>
      </c>
      <c r="D121" s="208">
        <v>43102</v>
      </c>
      <c r="E121" s="184" t="s">
        <v>847</v>
      </c>
      <c r="F121" s="184" t="s">
        <v>719</v>
      </c>
      <c r="G121" s="209">
        <v>13816040</v>
      </c>
      <c r="H121" s="209">
        <v>13816040</v>
      </c>
      <c r="I121" s="184" t="s">
        <v>720</v>
      </c>
    </row>
    <row r="122" spans="1:9" s="195" customFormat="1" ht="57">
      <c r="A122" s="193" t="s">
        <v>844</v>
      </c>
      <c r="B122" s="183" t="s">
        <v>845</v>
      </c>
      <c r="C122" s="207" t="s">
        <v>859</v>
      </c>
      <c r="D122" s="208">
        <v>43102</v>
      </c>
      <c r="E122" s="184" t="s">
        <v>847</v>
      </c>
      <c r="F122" s="184" t="s">
        <v>719</v>
      </c>
      <c r="G122" s="209">
        <v>13816040</v>
      </c>
      <c r="H122" s="209">
        <v>13816040</v>
      </c>
      <c r="I122" s="184" t="s">
        <v>720</v>
      </c>
    </row>
    <row r="123" spans="1:9" s="195" customFormat="1" ht="57">
      <c r="A123" s="193" t="s">
        <v>844</v>
      </c>
      <c r="B123" s="183" t="s">
        <v>845</v>
      </c>
      <c r="C123" s="207" t="s">
        <v>859</v>
      </c>
      <c r="D123" s="208">
        <v>43109</v>
      </c>
      <c r="E123" s="184" t="s">
        <v>847</v>
      </c>
      <c r="F123" s="184" t="s">
        <v>719</v>
      </c>
      <c r="G123" s="209">
        <v>13289714</v>
      </c>
      <c r="H123" s="209">
        <v>13289714</v>
      </c>
      <c r="I123" s="184" t="s">
        <v>720</v>
      </c>
    </row>
    <row r="124" spans="1:9" s="195" customFormat="1" ht="28.5">
      <c r="A124" s="193" t="s">
        <v>844</v>
      </c>
      <c r="B124" s="183" t="s">
        <v>845</v>
      </c>
      <c r="C124" s="183" t="s">
        <v>860</v>
      </c>
      <c r="D124" s="210">
        <v>43132</v>
      </c>
      <c r="E124" s="184" t="s">
        <v>861</v>
      </c>
      <c r="F124" s="184" t="s">
        <v>719</v>
      </c>
      <c r="G124" s="209">
        <v>2800000</v>
      </c>
      <c r="H124" s="209">
        <v>2800000</v>
      </c>
      <c r="I124" s="184" t="s">
        <v>720</v>
      </c>
    </row>
    <row r="125" spans="1:9" s="195" customFormat="1" ht="114">
      <c r="A125" s="183" t="s">
        <v>822</v>
      </c>
      <c r="B125" s="183" t="s">
        <v>862</v>
      </c>
      <c r="C125" s="183" t="s">
        <v>863</v>
      </c>
      <c r="D125" s="206">
        <v>43101</v>
      </c>
      <c r="E125" s="183" t="s">
        <v>733</v>
      </c>
      <c r="F125" s="183" t="s">
        <v>719</v>
      </c>
      <c r="G125" s="201">
        <v>57000000</v>
      </c>
      <c r="H125" s="201">
        <v>57000000</v>
      </c>
      <c r="I125" s="202" t="s">
        <v>720</v>
      </c>
    </row>
    <row r="126" spans="1:9" s="195" customFormat="1">
      <c r="A126" s="203" t="s">
        <v>864</v>
      </c>
      <c r="B126" s="203" t="s">
        <v>865</v>
      </c>
      <c r="C126" s="203" t="s">
        <v>866</v>
      </c>
      <c r="D126" s="191">
        <v>43435</v>
      </c>
      <c r="E126" s="203" t="s">
        <v>733</v>
      </c>
      <c r="F126" s="203" t="s">
        <v>719</v>
      </c>
      <c r="G126" s="192">
        <v>125000000</v>
      </c>
      <c r="H126" s="192">
        <v>0</v>
      </c>
      <c r="I126" s="203" t="s">
        <v>753</v>
      </c>
    </row>
    <row r="127" spans="1:9" s="195" customFormat="1" ht="28.5">
      <c r="A127" s="203" t="s">
        <v>864</v>
      </c>
      <c r="B127" s="203" t="s">
        <v>865</v>
      </c>
      <c r="C127" s="203" t="s">
        <v>867</v>
      </c>
      <c r="D127" s="191">
        <v>43282</v>
      </c>
      <c r="E127" s="203" t="s">
        <v>733</v>
      </c>
      <c r="F127" s="203" t="s">
        <v>719</v>
      </c>
      <c r="G127" s="192">
        <v>20134000</v>
      </c>
      <c r="H127" s="192">
        <v>5872000</v>
      </c>
      <c r="I127" s="203" t="s">
        <v>753</v>
      </c>
    </row>
    <row r="128" spans="1:9" s="195" customFormat="1" ht="28.5">
      <c r="A128" s="203" t="s">
        <v>864</v>
      </c>
      <c r="B128" s="203" t="s">
        <v>865</v>
      </c>
      <c r="C128" s="203" t="s">
        <v>868</v>
      </c>
      <c r="D128" s="191">
        <v>43282</v>
      </c>
      <c r="E128" s="203" t="s">
        <v>733</v>
      </c>
      <c r="F128" s="203" t="s">
        <v>814</v>
      </c>
      <c r="G128" s="192">
        <v>92000000</v>
      </c>
      <c r="H128" s="192">
        <v>30782000</v>
      </c>
      <c r="I128" s="203" t="s">
        <v>753</v>
      </c>
    </row>
    <row r="129" spans="1:9" s="195" customFormat="1" ht="28.5">
      <c r="A129" s="203" t="s">
        <v>864</v>
      </c>
      <c r="B129" s="203" t="s">
        <v>865</v>
      </c>
      <c r="C129" s="203" t="s">
        <v>869</v>
      </c>
      <c r="D129" s="191" t="s">
        <v>812</v>
      </c>
      <c r="E129" s="203" t="s">
        <v>733</v>
      </c>
      <c r="F129" s="203" t="s">
        <v>814</v>
      </c>
      <c r="G129" s="192">
        <v>70000000</v>
      </c>
      <c r="H129" s="192">
        <v>35000000</v>
      </c>
      <c r="I129" s="203" t="s">
        <v>753</v>
      </c>
    </row>
    <row r="130" spans="1:9" s="195" customFormat="1" ht="28.5">
      <c r="A130" s="203" t="s">
        <v>864</v>
      </c>
      <c r="B130" s="203" t="s">
        <v>865</v>
      </c>
      <c r="C130" s="203" t="s">
        <v>870</v>
      </c>
      <c r="D130" s="191">
        <v>43132</v>
      </c>
      <c r="E130" s="203" t="s">
        <v>733</v>
      </c>
      <c r="F130" s="203" t="s">
        <v>814</v>
      </c>
      <c r="G130" s="192">
        <v>90000000</v>
      </c>
      <c r="H130" s="192">
        <v>75000000</v>
      </c>
      <c r="I130" s="203" t="s">
        <v>753</v>
      </c>
    </row>
    <row r="131" spans="1:9" s="195" customFormat="1" ht="28.5">
      <c r="A131" s="183" t="s">
        <v>715</v>
      </c>
      <c r="B131" s="183" t="s">
        <v>871</v>
      </c>
      <c r="C131" s="183" t="s">
        <v>872</v>
      </c>
      <c r="D131" s="206">
        <v>43160</v>
      </c>
      <c r="E131" s="183" t="s">
        <v>873</v>
      </c>
      <c r="F131" s="183" t="s">
        <v>719</v>
      </c>
      <c r="G131" s="201">
        <v>19000000</v>
      </c>
      <c r="H131" s="201">
        <v>19000000</v>
      </c>
      <c r="I131" s="202" t="s">
        <v>720</v>
      </c>
    </row>
    <row r="132" spans="1:9" s="195" customFormat="1" ht="28.5">
      <c r="A132" s="203" t="s">
        <v>715</v>
      </c>
      <c r="B132" s="203" t="s">
        <v>874</v>
      </c>
      <c r="C132" s="203" t="s">
        <v>875</v>
      </c>
      <c r="D132" s="211">
        <v>43132</v>
      </c>
      <c r="E132" s="203"/>
      <c r="F132" s="203" t="s">
        <v>830</v>
      </c>
      <c r="G132" s="192">
        <v>18685000</v>
      </c>
      <c r="H132" s="192">
        <v>18685000</v>
      </c>
      <c r="I132" s="203" t="s">
        <v>720</v>
      </c>
    </row>
    <row r="133" spans="1:9" s="195" customFormat="1" ht="42.75">
      <c r="A133" s="203" t="s">
        <v>715</v>
      </c>
      <c r="B133" s="203" t="s">
        <v>874</v>
      </c>
      <c r="C133" s="203" t="s">
        <v>876</v>
      </c>
      <c r="D133" s="191">
        <v>43250</v>
      </c>
      <c r="E133" s="203" t="s">
        <v>733</v>
      </c>
      <c r="F133" s="203" t="s">
        <v>737</v>
      </c>
      <c r="G133" s="192">
        <v>16000000</v>
      </c>
      <c r="H133" s="192">
        <v>4819350.6666666605</v>
      </c>
      <c r="I133" s="203" t="s">
        <v>753</v>
      </c>
    </row>
    <row r="134" spans="1:9" s="195" customFormat="1" ht="28.5">
      <c r="A134" s="203" t="s">
        <v>715</v>
      </c>
      <c r="B134" s="203" t="s">
        <v>874</v>
      </c>
      <c r="C134" s="203" t="s">
        <v>877</v>
      </c>
      <c r="D134" s="191">
        <v>43160</v>
      </c>
      <c r="E134" s="203" t="s">
        <v>740</v>
      </c>
      <c r="F134" s="203" t="s">
        <v>814</v>
      </c>
      <c r="G134" s="192">
        <v>150000000</v>
      </c>
      <c r="H134" s="192">
        <v>96251760</v>
      </c>
      <c r="I134" s="203" t="s">
        <v>753</v>
      </c>
    </row>
    <row r="135" spans="1:9" s="195" customFormat="1" ht="85.5">
      <c r="A135" s="203" t="s">
        <v>715</v>
      </c>
      <c r="B135" s="203" t="s">
        <v>874</v>
      </c>
      <c r="C135" s="203" t="s">
        <v>878</v>
      </c>
      <c r="D135" s="191">
        <v>43132</v>
      </c>
      <c r="E135" s="203" t="s">
        <v>774</v>
      </c>
      <c r="F135" s="203" t="s">
        <v>814</v>
      </c>
      <c r="G135" s="192">
        <v>100000000</v>
      </c>
      <c r="H135" s="192">
        <v>93227000</v>
      </c>
      <c r="I135" s="203" t="s">
        <v>720</v>
      </c>
    </row>
    <row r="136" spans="1:9" s="195" customFormat="1" ht="85.5">
      <c r="A136" s="183" t="s">
        <v>715</v>
      </c>
      <c r="B136" s="183" t="s">
        <v>874</v>
      </c>
      <c r="C136" s="183" t="s">
        <v>879</v>
      </c>
      <c r="D136" s="206">
        <v>43252</v>
      </c>
      <c r="E136" s="183" t="s">
        <v>724</v>
      </c>
      <c r="F136" s="183" t="s">
        <v>814</v>
      </c>
      <c r="G136" s="201">
        <v>90000000</v>
      </c>
      <c r="H136" s="201">
        <v>90000000</v>
      </c>
      <c r="I136" s="202" t="s">
        <v>720</v>
      </c>
    </row>
    <row r="137" spans="1:9" s="195" customFormat="1" ht="85.5">
      <c r="A137" s="203" t="s">
        <v>715</v>
      </c>
      <c r="B137" s="203" t="s">
        <v>874</v>
      </c>
      <c r="C137" s="203" t="s">
        <v>880</v>
      </c>
      <c r="D137" s="191">
        <v>43132</v>
      </c>
      <c r="E137" s="203" t="s">
        <v>724</v>
      </c>
      <c r="F137" s="203" t="s">
        <v>814</v>
      </c>
      <c r="G137" s="192">
        <v>1625983058</v>
      </c>
      <c r="H137" s="192">
        <v>1625983058</v>
      </c>
      <c r="I137" s="203" t="s">
        <v>720</v>
      </c>
    </row>
    <row r="138" spans="1:9" s="195" customFormat="1" ht="57">
      <c r="A138" s="183" t="s">
        <v>715</v>
      </c>
      <c r="B138" s="183" t="s">
        <v>874</v>
      </c>
      <c r="C138" s="183" t="s">
        <v>881</v>
      </c>
      <c r="D138" s="206">
        <v>43221</v>
      </c>
      <c r="E138" s="183" t="s">
        <v>724</v>
      </c>
      <c r="F138" s="183" t="s">
        <v>830</v>
      </c>
      <c r="G138" s="201">
        <v>70500000</v>
      </c>
      <c r="H138" s="201">
        <v>70500000</v>
      </c>
      <c r="I138" s="202" t="s">
        <v>720</v>
      </c>
    </row>
    <row r="139" spans="1:9" s="195" customFormat="1" ht="71.25">
      <c r="A139" s="203" t="s">
        <v>715</v>
      </c>
      <c r="B139" s="203" t="s">
        <v>874</v>
      </c>
      <c r="C139" s="203" t="s">
        <v>882</v>
      </c>
      <c r="D139" s="211">
        <v>43313</v>
      </c>
      <c r="E139" s="203"/>
      <c r="F139" s="203" t="s">
        <v>814</v>
      </c>
      <c r="G139" s="192">
        <v>117744000</v>
      </c>
      <c r="H139" s="192">
        <v>117744000</v>
      </c>
      <c r="I139" s="203" t="s">
        <v>720</v>
      </c>
    </row>
    <row r="140" spans="1:9" s="195" customFormat="1" ht="71.25">
      <c r="A140" s="203" t="s">
        <v>883</v>
      </c>
      <c r="B140" s="203" t="s">
        <v>12</v>
      </c>
      <c r="C140" s="203" t="s">
        <v>884</v>
      </c>
      <c r="D140" s="191">
        <v>43313</v>
      </c>
      <c r="E140" s="203" t="s">
        <v>885</v>
      </c>
      <c r="F140" s="203" t="s">
        <v>814</v>
      </c>
      <c r="G140" s="192">
        <v>1250000000</v>
      </c>
      <c r="H140" s="192">
        <v>1250000000</v>
      </c>
      <c r="I140" s="203" t="s">
        <v>720</v>
      </c>
    </row>
    <row r="141" spans="1:9" s="195" customFormat="1" ht="28.5">
      <c r="A141" s="203" t="s">
        <v>883</v>
      </c>
      <c r="B141" s="203" t="s">
        <v>12</v>
      </c>
      <c r="C141" s="203" t="s">
        <v>886</v>
      </c>
      <c r="D141" s="191">
        <v>43132</v>
      </c>
      <c r="E141" s="203" t="s">
        <v>733</v>
      </c>
      <c r="F141" s="203" t="s">
        <v>719</v>
      </c>
      <c r="G141" s="192">
        <v>203864299</v>
      </c>
      <c r="H141" s="192">
        <v>155775407.84811997</v>
      </c>
      <c r="I141" s="203" t="s">
        <v>753</v>
      </c>
    </row>
    <row r="142" spans="1:9" s="195" customFormat="1" ht="28.5">
      <c r="A142" s="203" t="s">
        <v>883</v>
      </c>
      <c r="B142" s="203" t="s">
        <v>12</v>
      </c>
      <c r="C142" s="203" t="s">
        <v>887</v>
      </c>
      <c r="D142" s="191">
        <v>43405</v>
      </c>
      <c r="E142" s="203" t="s">
        <v>740</v>
      </c>
      <c r="F142" s="203" t="s">
        <v>830</v>
      </c>
      <c r="G142" s="192">
        <v>40000000</v>
      </c>
      <c r="H142" s="192">
        <v>40000000</v>
      </c>
      <c r="I142" s="203" t="s">
        <v>720</v>
      </c>
    </row>
    <row r="143" spans="1:9" s="195" customFormat="1" ht="28.5">
      <c r="A143" s="203" t="s">
        <v>883</v>
      </c>
      <c r="B143" s="203" t="s">
        <v>12</v>
      </c>
      <c r="C143" s="203" t="s">
        <v>888</v>
      </c>
      <c r="D143" s="191">
        <v>43313</v>
      </c>
      <c r="E143" s="203" t="s">
        <v>733</v>
      </c>
      <c r="F143" s="203" t="s">
        <v>719</v>
      </c>
      <c r="G143" s="192">
        <v>30000000</v>
      </c>
      <c r="H143" s="192">
        <v>30000000</v>
      </c>
      <c r="I143" s="203" t="s">
        <v>753</v>
      </c>
    </row>
    <row r="144" spans="1:9" s="195" customFormat="1">
      <c r="A144" s="203" t="s">
        <v>883</v>
      </c>
      <c r="B144" s="203" t="s">
        <v>12</v>
      </c>
      <c r="C144" s="203" t="s">
        <v>889</v>
      </c>
      <c r="D144" s="191">
        <v>43132</v>
      </c>
      <c r="E144" s="203" t="s">
        <v>740</v>
      </c>
      <c r="F144" s="203" t="s">
        <v>814</v>
      </c>
      <c r="G144" s="192">
        <v>473518099</v>
      </c>
      <c r="H144" s="192">
        <v>473518099</v>
      </c>
      <c r="I144" s="203" t="s">
        <v>720</v>
      </c>
    </row>
    <row r="145" spans="1:9" s="195" customFormat="1">
      <c r="A145" s="203" t="s">
        <v>883</v>
      </c>
      <c r="B145" s="203" t="s">
        <v>12</v>
      </c>
      <c r="C145" s="203" t="s">
        <v>890</v>
      </c>
      <c r="D145" s="191">
        <v>43102</v>
      </c>
      <c r="E145" s="203" t="s">
        <v>777</v>
      </c>
      <c r="F145" s="203" t="s">
        <v>719</v>
      </c>
      <c r="G145" s="192">
        <v>29917000</v>
      </c>
      <c r="H145" s="192">
        <v>29917000</v>
      </c>
      <c r="I145" s="203" t="s">
        <v>720</v>
      </c>
    </row>
    <row r="146" spans="1:9" s="195" customFormat="1" ht="42.75">
      <c r="A146" s="203" t="s">
        <v>883</v>
      </c>
      <c r="B146" s="203" t="s">
        <v>12</v>
      </c>
      <c r="C146" s="203" t="s">
        <v>891</v>
      </c>
      <c r="D146" s="191">
        <v>43115</v>
      </c>
      <c r="E146" s="203" t="s">
        <v>728</v>
      </c>
      <c r="F146" s="203" t="s">
        <v>814</v>
      </c>
      <c r="G146" s="192">
        <v>327160710.83627498</v>
      </c>
      <c r="H146" s="192">
        <v>327160710.83627498</v>
      </c>
      <c r="I146" s="203" t="s">
        <v>720</v>
      </c>
    </row>
    <row r="147" spans="1:9" s="195" customFormat="1">
      <c r="A147" s="203" t="s">
        <v>883</v>
      </c>
      <c r="B147" s="203" t="s">
        <v>12</v>
      </c>
      <c r="C147" s="203" t="s">
        <v>892</v>
      </c>
      <c r="D147" s="191">
        <v>43132</v>
      </c>
      <c r="E147" s="203" t="s">
        <v>733</v>
      </c>
      <c r="F147" s="203" t="s">
        <v>814</v>
      </c>
      <c r="G147" s="192">
        <v>52172707</v>
      </c>
      <c r="H147" s="192">
        <v>52172707</v>
      </c>
      <c r="I147" s="203" t="s">
        <v>720</v>
      </c>
    </row>
    <row r="148" spans="1:9" s="195" customFormat="1" ht="28.5">
      <c r="A148" s="183" t="s">
        <v>893</v>
      </c>
      <c r="B148" s="183" t="s">
        <v>26</v>
      </c>
      <c r="C148" s="198" t="s">
        <v>894</v>
      </c>
      <c r="D148" s="206">
        <v>43102</v>
      </c>
      <c r="E148" s="198" t="s">
        <v>733</v>
      </c>
      <c r="F148" s="198" t="s">
        <v>814</v>
      </c>
      <c r="G148" s="212">
        <v>235000000</v>
      </c>
      <c r="H148" s="212">
        <v>214000000</v>
      </c>
      <c r="I148" s="197" t="s">
        <v>753</v>
      </c>
    </row>
    <row r="149" spans="1:9" s="195" customFormat="1" ht="28.5">
      <c r="A149" s="198" t="s">
        <v>893</v>
      </c>
      <c r="B149" s="198" t="s">
        <v>895</v>
      </c>
      <c r="C149" s="198" t="s">
        <v>896</v>
      </c>
      <c r="D149" s="213">
        <v>43252</v>
      </c>
      <c r="E149" s="198" t="s">
        <v>728</v>
      </c>
      <c r="F149" s="198" t="s">
        <v>814</v>
      </c>
      <c r="G149" s="212">
        <v>200000000</v>
      </c>
      <c r="H149" s="212">
        <v>200000000</v>
      </c>
      <c r="I149" s="197" t="s">
        <v>720</v>
      </c>
    </row>
    <row r="150" spans="1:9" s="195" customFormat="1" ht="28.5">
      <c r="A150" s="183" t="s">
        <v>893</v>
      </c>
      <c r="B150" s="183" t="s">
        <v>26</v>
      </c>
      <c r="C150" s="198" t="s">
        <v>897</v>
      </c>
      <c r="D150" s="213">
        <v>43213</v>
      </c>
      <c r="E150" s="198" t="s">
        <v>733</v>
      </c>
      <c r="F150" s="198" t="s">
        <v>719</v>
      </c>
      <c r="G150" s="212">
        <v>240000000</v>
      </c>
      <c r="H150" s="212">
        <v>240000000</v>
      </c>
      <c r="I150" s="197" t="s">
        <v>720</v>
      </c>
    </row>
    <row r="151" spans="1:9" s="195" customFormat="1" ht="28.5">
      <c r="A151" s="183" t="s">
        <v>893</v>
      </c>
      <c r="B151" s="183" t="s">
        <v>26</v>
      </c>
      <c r="C151" s="198" t="s">
        <v>898</v>
      </c>
      <c r="D151" s="213">
        <v>43234</v>
      </c>
      <c r="E151" s="198" t="s">
        <v>733</v>
      </c>
      <c r="F151" s="198" t="s">
        <v>814</v>
      </c>
      <c r="G151" s="212">
        <v>170000000</v>
      </c>
      <c r="H151" s="212">
        <v>170000000</v>
      </c>
      <c r="I151" s="197" t="s">
        <v>720</v>
      </c>
    </row>
    <row r="152" spans="1:9" s="195" customFormat="1" ht="28.5">
      <c r="A152" s="183" t="s">
        <v>893</v>
      </c>
      <c r="B152" s="183" t="s">
        <v>26</v>
      </c>
      <c r="C152" s="198" t="s">
        <v>899</v>
      </c>
      <c r="D152" s="213">
        <v>43159</v>
      </c>
      <c r="E152" s="198" t="s">
        <v>900</v>
      </c>
      <c r="F152" s="198" t="s">
        <v>814</v>
      </c>
      <c r="G152" s="212">
        <f>H152</f>
        <v>362720000</v>
      </c>
      <c r="H152" s="212">
        <f>252720000+110000000</f>
        <v>362720000</v>
      </c>
      <c r="I152" s="197" t="s">
        <v>720</v>
      </c>
    </row>
    <row r="153" spans="1:9" s="195" customFormat="1" ht="28.5">
      <c r="A153" s="183" t="s">
        <v>893</v>
      </c>
      <c r="B153" s="183" t="s">
        <v>26</v>
      </c>
      <c r="C153" s="198" t="s">
        <v>901</v>
      </c>
      <c r="D153" s="213">
        <v>43256</v>
      </c>
      <c r="E153" s="198" t="s">
        <v>733</v>
      </c>
      <c r="F153" s="198" t="s">
        <v>814</v>
      </c>
      <c r="G153" s="212">
        <v>100000000</v>
      </c>
      <c r="H153" s="212">
        <v>100000000</v>
      </c>
      <c r="I153" s="197" t="s">
        <v>720</v>
      </c>
    </row>
    <row r="154" spans="1:9" ht="28.5">
      <c r="A154" s="183" t="s">
        <v>893</v>
      </c>
      <c r="B154" s="183" t="s">
        <v>26</v>
      </c>
      <c r="C154" s="198" t="s">
        <v>902</v>
      </c>
      <c r="D154" s="213">
        <v>43321</v>
      </c>
      <c r="E154" s="198" t="s">
        <v>733</v>
      </c>
      <c r="F154" s="198" t="s">
        <v>814</v>
      </c>
      <c r="G154" s="212">
        <v>200000000</v>
      </c>
      <c r="H154" s="212">
        <v>200000000</v>
      </c>
      <c r="I154" s="197" t="s">
        <v>720</v>
      </c>
    </row>
    <row r="155" spans="1:9" ht="28.5">
      <c r="A155" s="183" t="s">
        <v>893</v>
      </c>
      <c r="B155" s="183" t="s">
        <v>26</v>
      </c>
      <c r="C155" s="198" t="s">
        <v>903</v>
      </c>
      <c r="D155" s="206">
        <v>43102</v>
      </c>
      <c r="E155" s="198" t="s">
        <v>904</v>
      </c>
      <c r="F155" s="198" t="s">
        <v>814</v>
      </c>
      <c r="G155" s="212">
        <v>313043000</v>
      </c>
      <c r="H155" s="212">
        <v>345556000</v>
      </c>
      <c r="I155" s="197" t="s">
        <v>720</v>
      </c>
    </row>
    <row r="156" spans="1:9" ht="28.5">
      <c r="A156" s="183" t="s">
        <v>893</v>
      </c>
      <c r="B156" s="183" t="s">
        <v>26</v>
      </c>
      <c r="C156" s="198" t="s">
        <v>905</v>
      </c>
      <c r="D156" s="213">
        <v>43253</v>
      </c>
      <c r="E156" s="198" t="s">
        <v>733</v>
      </c>
      <c r="F156" s="198" t="s">
        <v>814</v>
      </c>
      <c r="G156" s="212">
        <v>200000000</v>
      </c>
      <c r="H156" s="212">
        <v>200000000</v>
      </c>
      <c r="I156" s="197" t="s">
        <v>720</v>
      </c>
    </row>
    <row r="157" spans="1:9" ht="28.5">
      <c r="A157" s="183" t="s">
        <v>893</v>
      </c>
      <c r="B157" s="183" t="s">
        <v>26</v>
      </c>
      <c r="C157" s="198" t="s">
        <v>906</v>
      </c>
      <c r="D157" s="213">
        <v>43314</v>
      </c>
      <c r="E157" s="198" t="s">
        <v>733</v>
      </c>
      <c r="F157" s="198" t="s">
        <v>719</v>
      </c>
      <c r="G157" s="212">
        <v>750000000</v>
      </c>
      <c r="H157" s="212">
        <v>750000000</v>
      </c>
      <c r="I157" s="197" t="s">
        <v>720</v>
      </c>
    </row>
    <row r="158" spans="1:9" ht="28.5">
      <c r="A158" s="183" t="s">
        <v>893</v>
      </c>
      <c r="B158" s="183" t="s">
        <v>26</v>
      </c>
      <c r="C158" s="198" t="s">
        <v>907</v>
      </c>
      <c r="D158" s="213">
        <v>43290</v>
      </c>
      <c r="E158" s="198" t="s">
        <v>733</v>
      </c>
      <c r="F158" s="198" t="s">
        <v>719</v>
      </c>
      <c r="G158" s="212">
        <v>38000000</v>
      </c>
      <c r="H158" s="212">
        <v>11447130</v>
      </c>
      <c r="I158" s="197" t="s">
        <v>753</v>
      </c>
    </row>
    <row r="159" spans="1:9" ht="28.5">
      <c r="A159" s="183" t="s">
        <v>893</v>
      </c>
      <c r="B159" s="183" t="s">
        <v>26</v>
      </c>
      <c r="C159" s="198" t="s">
        <v>908</v>
      </c>
      <c r="D159" s="213">
        <v>43256</v>
      </c>
      <c r="E159" s="198" t="s">
        <v>838</v>
      </c>
      <c r="F159" s="198" t="s">
        <v>814</v>
      </c>
      <c r="G159" s="212">
        <v>410000000</v>
      </c>
      <c r="H159" s="212">
        <v>410000000</v>
      </c>
      <c r="I159" s="197" t="s">
        <v>720</v>
      </c>
    </row>
    <row r="160" spans="1:9" ht="28.5">
      <c r="A160" s="183" t="s">
        <v>893</v>
      </c>
      <c r="B160" s="183" t="s">
        <v>26</v>
      </c>
      <c r="C160" s="198" t="s">
        <v>909</v>
      </c>
      <c r="D160" s="213">
        <v>43168</v>
      </c>
      <c r="E160" s="198" t="s">
        <v>838</v>
      </c>
      <c r="F160" s="198" t="s">
        <v>814</v>
      </c>
      <c r="G160" s="212">
        <v>100000000</v>
      </c>
      <c r="H160" s="212">
        <v>100000000</v>
      </c>
      <c r="I160" s="197" t="s">
        <v>720</v>
      </c>
    </row>
    <row r="161" spans="1:9" ht="28.5">
      <c r="A161" s="183" t="s">
        <v>893</v>
      </c>
      <c r="B161" s="183" t="s">
        <v>26</v>
      </c>
      <c r="C161" s="198" t="s">
        <v>910</v>
      </c>
      <c r="D161" s="213">
        <v>43269</v>
      </c>
      <c r="E161" s="198" t="s">
        <v>838</v>
      </c>
      <c r="F161" s="198" t="s">
        <v>814</v>
      </c>
      <c r="G161" s="212">
        <v>350000000</v>
      </c>
      <c r="H161" s="212">
        <v>350000000</v>
      </c>
      <c r="I161" s="197" t="s">
        <v>720</v>
      </c>
    </row>
    <row r="162" spans="1:9" ht="28.5">
      <c r="A162" s="183" t="s">
        <v>893</v>
      </c>
      <c r="B162" s="183" t="s">
        <v>26</v>
      </c>
      <c r="C162" s="198" t="s">
        <v>911</v>
      </c>
      <c r="D162" s="213">
        <v>43222</v>
      </c>
      <c r="E162" s="198" t="s">
        <v>838</v>
      </c>
      <c r="F162" s="198" t="s">
        <v>830</v>
      </c>
      <c r="G162" s="212">
        <v>600000000</v>
      </c>
      <c r="H162" s="212">
        <v>300000000</v>
      </c>
      <c r="I162" s="197" t="s">
        <v>753</v>
      </c>
    </row>
    <row r="163" spans="1:9" ht="28.5">
      <c r="A163" s="183" t="s">
        <v>893</v>
      </c>
      <c r="B163" s="183" t="s">
        <v>26</v>
      </c>
      <c r="C163" s="198" t="s">
        <v>912</v>
      </c>
      <c r="D163" s="206">
        <v>43102</v>
      </c>
      <c r="E163" s="198" t="s">
        <v>724</v>
      </c>
      <c r="F163" s="198" t="s">
        <v>719</v>
      </c>
      <c r="G163" s="212">
        <v>27420000</v>
      </c>
      <c r="H163" s="212">
        <v>27420000</v>
      </c>
      <c r="I163" s="197" t="s">
        <v>720</v>
      </c>
    </row>
    <row r="164" spans="1:9" ht="28.5">
      <c r="A164" s="183" t="s">
        <v>893</v>
      </c>
      <c r="B164" s="183" t="s">
        <v>26</v>
      </c>
      <c r="C164" s="198" t="s">
        <v>913</v>
      </c>
      <c r="D164" s="206">
        <v>43116</v>
      </c>
      <c r="E164" s="198" t="s">
        <v>777</v>
      </c>
      <c r="F164" s="198" t="s">
        <v>814</v>
      </c>
      <c r="G164" s="212">
        <v>70000000</v>
      </c>
      <c r="H164" s="212">
        <v>70000000</v>
      </c>
      <c r="I164" s="197" t="s">
        <v>720</v>
      </c>
    </row>
    <row r="165" spans="1:9" ht="28.5">
      <c r="A165" s="183" t="s">
        <v>893</v>
      </c>
      <c r="B165" s="183" t="s">
        <v>26</v>
      </c>
      <c r="C165" s="198" t="s">
        <v>914</v>
      </c>
      <c r="D165" s="213">
        <v>43160</v>
      </c>
      <c r="E165" s="198" t="s">
        <v>777</v>
      </c>
      <c r="F165" s="198" t="s">
        <v>814</v>
      </c>
      <c r="G165" s="212">
        <v>60000000</v>
      </c>
      <c r="H165" s="212">
        <v>60000000</v>
      </c>
      <c r="I165" s="197" t="s">
        <v>720</v>
      </c>
    </row>
    <row r="166" spans="1:9" ht="28.5">
      <c r="A166" s="183" t="s">
        <v>893</v>
      </c>
      <c r="B166" s="183" t="s">
        <v>26</v>
      </c>
      <c r="C166" s="198" t="s">
        <v>915</v>
      </c>
      <c r="D166" s="213">
        <v>43252</v>
      </c>
      <c r="E166" s="198" t="s">
        <v>733</v>
      </c>
      <c r="F166" s="198" t="s">
        <v>814</v>
      </c>
      <c r="G166" s="212">
        <v>390000000</v>
      </c>
      <c r="H166" s="212">
        <f>G166</f>
        <v>390000000</v>
      </c>
      <c r="I166" s="197" t="s">
        <v>720</v>
      </c>
    </row>
    <row r="167" spans="1:9" ht="28.5">
      <c r="A167" s="183" t="s">
        <v>893</v>
      </c>
      <c r="B167" s="183" t="s">
        <v>26</v>
      </c>
      <c r="C167" s="198" t="s">
        <v>916</v>
      </c>
      <c r="D167" s="213">
        <v>43252</v>
      </c>
      <c r="E167" s="198" t="s">
        <v>838</v>
      </c>
      <c r="F167" s="198" t="s">
        <v>830</v>
      </c>
      <c r="G167" s="212">
        <v>13000000000</v>
      </c>
      <c r="H167" s="212">
        <v>4045600000</v>
      </c>
      <c r="I167" s="197" t="s">
        <v>753</v>
      </c>
    </row>
    <row r="168" spans="1:9" ht="28.5">
      <c r="A168" s="183" t="s">
        <v>893</v>
      </c>
      <c r="B168" s="183" t="s">
        <v>26</v>
      </c>
      <c r="C168" s="198" t="s">
        <v>917</v>
      </c>
      <c r="D168" s="206">
        <v>43102</v>
      </c>
      <c r="E168" s="198" t="s">
        <v>733</v>
      </c>
      <c r="F168" s="198" t="s">
        <v>719</v>
      </c>
      <c r="G168" s="212">
        <v>26000000</v>
      </c>
      <c r="H168" s="212">
        <v>26000000</v>
      </c>
      <c r="I168" s="197" t="s">
        <v>720</v>
      </c>
    </row>
    <row r="169" spans="1:9" ht="28.5">
      <c r="A169" s="183" t="s">
        <v>893</v>
      </c>
      <c r="B169" s="183" t="s">
        <v>26</v>
      </c>
      <c r="C169" s="198" t="s">
        <v>918</v>
      </c>
      <c r="D169" s="213">
        <v>43306</v>
      </c>
      <c r="E169" s="198" t="s">
        <v>733</v>
      </c>
      <c r="F169" s="198" t="s">
        <v>719</v>
      </c>
      <c r="G169" s="212">
        <v>25000000</v>
      </c>
      <c r="H169" s="212">
        <v>8000000</v>
      </c>
      <c r="I169" s="197" t="s">
        <v>753</v>
      </c>
    </row>
    <row r="170" spans="1:9" ht="28.5">
      <c r="A170" s="183" t="s">
        <v>893</v>
      </c>
      <c r="B170" s="183" t="s">
        <v>26</v>
      </c>
      <c r="C170" s="198" t="s">
        <v>919</v>
      </c>
      <c r="D170" s="206">
        <v>43102</v>
      </c>
      <c r="E170" s="198" t="s">
        <v>820</v>
      </c>
      <c r="F170" s="198" t="s">
        <v>719</v>
      </c>
      <c r="G170" s="212">
        <v>12500000</v>
      </c>
      <c r="H170" s="212">
        <v>10500000</v>
      </c>
      <c r="I170" s="197" t="s">
        <v>753</v>
      </c>
    </row>
    <row r="171" spans="1:9" ht="28.5">
      <c r="A171" s="183" t="s">
        <v>893</v>
      </c>
      <c r="B171" s="183" t="s">
        <v>26</v>
      </c>
      <c r="C171" s="198" t="s">
        <v>920</v>
      </c>
      <c r="D171" s="213">
        <v>43222</v>
      </c>
      <c r="E171" s="198" t="s">
        <v>733</v>
      </c>
      <c r="F171" s="198" t="s">
        <v>719</v>
      </c>
      <c r="G171" s="212">
        <v>3000000000</v>
      </c>
      <c r="H171" s="212">
        <v>2414020000</v>
      </c>
      <c r="I171" s="197" t="s">
        <v>753</v>
      </c>
    </row>
    <row r="172" spans="1:9" ht="28.5">
      <c r="A172" s="183" t="s">
        <v>893</v>
      </c>
      <c r="B172" s="183" t="s">
        <v>26</v>
      </c>
      <c r="C172" s="198" t="s">
        <v>921</v>
      </c>
      <c r="D172" s="213">
        <v>43160</v>
      </c>
      <c r="E172" s="198" t="s">
        <v>733</v>
      </c>
      <c r="F172" s="198" t="s">
        <v>719</v>
      </c>
      <c r="G172" s="212">
        <v>120000000</v>
      </c>
      <c r="H172" s="212">
        <v>120000000</v>
      </c>
      <c r="I172" s="197" t="s">
        <v>720</v>
      </c>
    </row>
    <row r="173" spans="1:9" ht="28.5">
      <c r="A173" s="183" t="s">
        <v>893</v>
      </c>
      <c r="B173" s="183" t="s">
        <v>26</v>
      </c>
      <c r="C173" s="198" t="s">
        <v>922</v>
      </c>
      <c r="D173" s="213">
        <v>43255</v>
      </c>
      <c r="E173" s="198" t="s">
        <v>733</v>
      </c>
      <c r="F173" s="198" t="s">
        <v>814</v>
      </c>
      <c r="G173" s="212">
        <v>115000000</v>
      </c>
      <c r="H173" s="212">
        <v>101000000</v>
      </c>
      <c r="I173" s="197" t="s">
        <v>753</v>
      </c>
    </row>
    <row r="174" spans="1:9" ht="28.5">
      <c r="A174" s="183" t="s">
        <v>893</v>
      </c>
      <c r="B174" s="183" t="s">
        <v>26</v>
      </c>
      <c r="C174" s="198" t="s">
        <v>923</v>
      </c>
      <c r="D174" s="213">
        <v>43301</v>
      </c>
      <c r="E174" s="198" t="s">
        <v>733</v>
      </c>
      <c r="F174" s="198" t="s">
        <v>719</v>
      </c>
      <c r="G174" s="212">
        <v>645420000</v>
      </c>
      <c r="H174" s="212">
        <v>645420000</v>
      </c>
      <c r="I174" s="197" t="s">
        <v>720</v>
      </c>
    </row>
    <row r="175" spans="1:9" ht="28.5">
      <c r="A175" s="183" t="s">
        <v>893</v>
      </c>
      <c r="B175" s="183" t="s">
        <v>26</v>
      </c>
      <c r="C175" s="198" t="s">
        <v>924</v>
      </c>
      <c r="D175" s="191">
        <v>43153</v>
      </c>
      <c r="E175" s="199" t="s">
        <v>733</v>
      </c>
      <c r="F175" s="198" t="s">
        <v>719</v>
      </c>
      <c r="G175" s="212">
        <v>2000000</v>
      </c>
      <c r="H175" s="212">
        <v>2000000</v>
      </c>
      <c r="I175" s="197" t="s">
        <v>720</v>
      </c>
    </row>
    <row r="176" spans="1:9" ht="28.5">
      <c r="A176" s="183" t="s">
        <v>893</v>
      </c>
      <c r="B176" s="183" t="s">
        <v>26</v>
      </c>
      <c r="C176" s="198" t="s">
        <v>925</v>
      </c>
      <c r="D176" s="206">
        <v>43102</v>
      </c>
      <c r="E176" s="198" t="s">
        <v>733</v>
      </c>
      <c r="F176" s="198" t="s">
        <v>719</v>
      </c>
      <c r="G176" s="212">
        <v>27500000</v>
      </c>
      <c r="H176" s="212">
        <f>G176</f>
        <v>27500000</v>
      </c>
      <c r="I176" s="197" t="s">
        <v>753</v>
      </c>
    </row>
    <row r="177" spans="1:9" ht="28.5">
      <c r="A177" s="183" t="s">
        <v>893</v>
      </c>
      <c r="B177" s="183" t="s">
        <v>26</v>
      </c>
      <c r="C177" s="198" t="s">
        <v>926</v>
      </c>
      <c r="D177" s="213">
        <v>43405</v>
      </c>
      <c r="E177" s="198" t="s">
        <v>733</v>
      </c>
      <c r="F177" s="198" t="s">
        <v>719</v>
      </c>
      <c r="G177" s="212">
        <v>38000000</v>
      </c>
      <c r="H177" s="212">
        <v>2000000</v>
      </c>
      <c r="I177" s="197" t="s">
        <v>753</v>
      </c>
    </row>
    <row r="178" spans="1:9" ht="28.5">
      <c r="A178" s="183" t="s">
        <v>893</v>
      </c>
      <c r="B178" s="183" t="s">
        <v>26</v>
      </c>
      <c r="C178" s="198" t="s">
        <v>927</v>
      </c>
      <c r="D178" s="213">
        <v>43301</v>
      </c>
      <c r="E178" s="198" t="s">
        <v>733</v>
      </c>
      <c r="F178" s="198" t="s">
        <v>719</v>
      </c>
      <c r="G178" s="212">
        <v>401000000</v>
      </c>
      <c r="H178" s="212">
        <f>101000000</f>
        <v>101000000</v>
      </c>
      <c r="I178" s="197" t="s">
        <v>753</v>
      </c>
    </row>
    <row r="179" spans="1:9" ht="28.5">
      <c r="A179" s="183" t="s">
        <v>893</v>
      </c>
      <c r="B179" s="183" t="s">
        <v>26</v>
      </c>
      <c r="C179" s="198" t="s">
        <v>928</v>
      </c>
      <c r="D179" s="206">
        <v>43102</v>
      </c>
      <c r="E179" s="198" t="s">
        <v>733</v>
      </c>
      <c r="F179" s="198" t="s">
        <v>719</v>
      </c>
      <c r="G179" s="212">
        <v>30571200</v>
      </c>
      <c r="H179" s="212">
        <v>30571200</v>
      </c>
      <c r="I179" s="197" t="s">
        <v>720</v>
      </c>
    </row>
    <row r="180" spans="1:9" ht="28.5">
      <c r="A180" s="183" t="s">
        <v>893</v>
      </c>
      <c r="B180" s="183" t="s">
        <v>26</v>
      </c>
      <c r="C180" s="198" t="s">
        <v>929</v>
      </c>
      <c r="D180" s="206">
        <v>43102</v>
      </c>
      <c r="E180" s="198" t="s">
        <v>733</v>
      </c>
      <c r="F180" s="198" t="s">
        <v>830</v>
      </c>
      <c r="G180" s="212">
        <v>431899650.00000006</v>
      </c>
      <c r="H180" s="212">
        <v>431899650.00000006</v>
      </c>
      <c r="I180" s="197" t="s">
        <v>720</v>
      </c>
    </row>
    <row r="181" spans="1:9" ht="28.5">
      <c r="A181" s="183" t="s">
        <v>893</v>
      </c>
      <c r="B181" s="183" t="s">
        <v>26</v>
      </c>
      <c r="C181" s="198" t="s">
        <v>930</v>
      </c>
      <c r="D181" s="213">
        <v>43234</v>
      </c>
      <c r="E181" s="198" t="s">
        <v>733</v>
      </c>
      <c r="F181" s="198" t="s">
        <v>719</v>
      </c>
      <c r="G181" s="212">
        <v>37000000</v>
      </c>
      <c r="H181" s="212">
        <v>37000000</v>
      </c>
      <c r="I181" s="197" t="s">
        <v>720</v>
      </c>
    </row>
    <row r="182" spans="1:9" ht="28.5">
      <c r="A182" s="183" t="s">
        <v>893</v>
      </c>
      <c r="B182" s="183" t="s">
        <v>26</v>
      </c>
      <c r="C182" s="198" t="s">
        <v>931</v>
      </c>
      <c r="D182" s="213">
        <v>43252</v>
      </c>
      <c r="E182" s="198" t="s">
        <v>733</v>
      </c>
      <c r="F182" s="198" t="s">
        <v>719</v>
      </c>
      <c r="G182" s="212">
        <v>2673930</v>
      </c>
      <c r="H182" s="212">
        <v>2673930</v>
      </c>
      <c r="I182" s="197" t="s">
        <v>720</v>
      </c>
    </row>
    <row r="183" spans="1:9" ht="28.5">
      <c r="A183" s="183" t="s">
        <v>893</v>
      </c>
      <c r="B183" s="183" t="s">
        <v>26</v>
      </c>
      <c r="C183" s="198" t="s">
        <v>932</v>
      </c>
      <c r="D183" s="213">
        <v>43248</v>
      </c>
      <c r="E183" s="198" t="s">
        <v>733</v>
      </c>
      <c r="F183" s="198" t="s">
        <v>814</v>
      </c>
      <c r="G183" s="212">
        <v>250000000</v>
      </c>
      <c r="H183" s="212">
        <v>165000000</v>
      </c>
      <c r="I183" s="197" t="s">
        <v>753</v>
      </c>
    </row>
    <row r="184" spans="1:9" ht="28.5">
      <c r="A184" s="183" t="s">
        <v>893</v>
      </c>
      <c r="B184" s="183" t="s">
        <v>26</v>
      </c>
      <c r="C184" s="198" t="s">
        <v>933</v>
      </c>
      <c r="D184" s="213">
        <v>43306</v>
      </c>
      <c r="E184" s="198" t="s">
        <v>733</v>
      </c>
      <c r="F184" s="198" t="s">
        <v>814</v>
      </c>
      <c r="G184" s="212">
        <v>300000000</v>
      </c>
      <c r="H184" s="212">
        <v>21100000</v>
      </c>
      <c r="I184" s="197" t="s">
        <v>753</v>
      </c>
    </row>
    <row r="185" spans="1:9" ht="28.5">
      <c r="A185" s="183" t="s">
        <v>893</v>
      </c>
      <c r="B185" s="183" t="s">
        <v>26</v>
      </c>
      <c r="C185" s="198" t="s">
        <v>934</v>
      </c>
      <c r="D185" s="213">
        <v>43252</v>
      </c>
      <c r="E185" s="198" t="s">
        <v>777</v>
      </c>
      <c r="F185" s="198" t="s">
        <v>719</v>
      </c>
      <c r="G185" s="212">
        <v>1500000</v>
      </c>
      <c r="H185" s="212">
        <v>1500000</v>
      </c>
      <c r="I185" s="197" t="s">
        <v>720</v>
      </c>
    </row>
    <row r="186" spans="1:9" s="195" customFormat="1" ht="28.5">
      <c r="A186" s="183" t="s">
        <v>893</v>
      </c>
      <c r="B186" s="183" t="s">
        <v>26</v>
      </c>
      <c r="C186" s="198" t="s">
        <v>935</v>
      </c>
      <c r="D186" s="206">
        <v>43102</v>
      </c>
      <c r="E186" s="198" t="s">
        <v>733</v>
      </c>
      <c r="F186" s="198" t="s">
        <v>719</v>
      </c>
      <c r="G186" s="212">
        <v>200000000</v>
      </c>
      <c r="H186" s="212">
        <v>200000000</v>
      </c>
      <c r="I186" s="214" t="s">
        <v>720</v>
      </c>
    </row>
    <row r="187" spans="1:9" s="195" customFormat="1" ht="28.5">
      <c r="A187" s="183" t="s">
        <v>893</v>
      </c>
      <c r="B187" s="183" t="s">
        <v>26</v>
      </c>
      <c r="C187" s="198" t="s">
        <v>936</v>
      </c>
      <c r="D187" s="206">
        <v>43102</v>
      </c>
      <c r="E187" s="198" t="s">
        <v>733</v>
      </c>
      <c r="F187" s="198" t="s">
        <v>814</v>
      </c>
      <c r="G187" s="212">
        <v>32513000</v>
      </c>
      <c r="H187" s="212">
        <v>32513000</v>
      </c>
      <c r="I187" s="197" t="s">
        <v>720</v>
      </c>
    </row>
    <row r="188" spans="1:9" s="195" customFormat="1" ht="28.5">
      <c r="A188" s="183" t="s">
        <v>893</v>
      </c>
      <c r="B188" s="183" t="s">
        <v>26</v>
      </c>
      <c r="C188" s="198" t="s">
        <v>937</v>
      </c>
      <c r="D188" s="213">
        <v>43290</v>
      </c>
      <c r="E188" s="198" t="s">
        <v>733</v>
      </c>
      <c r="F188" s="198" t="s">
        <v>719</v>
      </c>
      <c r="G188" s="212">
        <v>52000000</v>
      </c>
      <c r="H188" s="212">
        <v>25322436</v>
      </c>
      <c r="I188" s="197" t="s">
        <v>753</v>
      </c>
    </row>
    <row r="189" spans="1:9" s="195" customFormat="1" ht="28.5">
      <c r="A189" s="183" t="s">
        <v>893</v>
      </c>
      <c r="B189" s="183" t="s">
        <v>26</v>
      </c>
      <c r="C189" s="198" t="s">
        <v>938</v>
      </c>
      <c r="D189" s="213">
        <v>43297</v>
      </c>
      <c r="E189" s="198" t="s">
        <v>733</v>
      </c>
      <c r="F189" s="198" t="s">
        <v>814</v>
      </c>
      <c r="G189" s="212">
        <v>131000000</v>
      </c>
      <c r="H189" s="212">
        <v>131000000</v>
      </c>
      <c r="I189" s="197" t="s">
        <v>720</v>
      </c>
    </row>
    <row r="190" spans="1:9" s="195" customFormat="1" ht="28.5">
      <c r="A190" s="183" t="s">
        <v>893</v>
      </c>
      <c r="B190" s="183" t="s">
        <v>26</v>
      </c>
      <c r="C190" s="198" t="s">
        <v>939</v>
      </c>
      <c r="D190" s="213">
        <v>43194</v>
      </c>
      <c r="E190" s="198" t="s">
        <v>733</v>
      </c>
      <c r="F190" s="198" t="s">
        <v>814</v>
      </c>
      <c r="G190" s="212">
        <v>210000000</v>
      </c>
      <c r="H190" s="212">
        <v>210000000</v>
      </c>
      <c r="I190" s="197" t="s">
        <v>720</v>
      </c>
    </row>
    <row r="191" spans="1:9" s="195" customFormat="1" ht="28.5">
      <c r="A191" s="183" t="s">
        <v>893</v>
      </c>
      <c r="B191" s="183" t="s">
        <v>26</v>
      </c>
      <c r="C191" s="198" t="s">
        <v>940</v>
      </c>
      <c r="D191" s="206">
        <v>43102</v>
      </c>
      <c r="E191" s="198" t="s">
        <v>733</v>
      </c>
      <c r="F191" s="198" t="s">
        <v>719</v>
      </c>
      <c r="G191" s="212">
        <v>443000000</v>
      </c>
      <c r="H191" s="212">
        <v>443000000</v>
      </c>
      <c r="I191" s="197" t="s">
        <v>720</v>
      </c>
    </row>
    <row r="192" spans="1:9" s="195" customFormat="1" ht="28.5">
      <c r="A192" s="183" t="s">
        <v>893</v>
      </c>
      <c r="B192" s="183" t="s">
        <v>26</v>
      </c>
      <c r="C192" s="198" t="s">
        <v>941</v>
      </c>
      <c r="D192" s="213">
        <v>43160</v>
      </c>
      <c r="E192" s="198" t="s">
        <v>733</v>
      </c>
      <c r="F192" s="198" t="s">
        <v>719</v>
      </c>
      <c r="G192" s="212">
        <v>15000000</v>
      </c>
      <c r="H192" s="212">
        <v>12100000</v>
      </c>
      <c r="I192" s="197" t="s">
        <v>753</v>
      </c>
    </row>
    <row r="193" spans="1:9" s="195" customFormat="1" ht="28.5">
      <c r="A193" s="183" t="s">
        <v>893</v>
      </c>
      <c r="B193" s="183" t="s">
        <v>26</v>
      </c>
      <c r="C193" s="198" t="s">
        <v>942</v>
      </c>
      <c r="D193" s="213">
        <v>43383</v>
      </c>
      <c r="E193" s="198" t="s">
        <v>733</v>
      </c>
      <c r="F193" s="198" t="s">
        <v>719</v>
      </c>
      <c r="G193" s="212">
        <v>12000000</v>
      </c>
      <c r="H193" s="212">
        <v>6000000</v>
      </c>
      <c r="I193" s="197" t="s">
        <v>753</v>
      </c>
    </row>
    <row r="194" spans="1:9" s="195" customFormat="1" ht="28.5">
      <c r="A194" s="183" t="s">
        <v>893</v>
      </c>
      <c r="B194" s="183" t="s">
        <v>26</v>
      </c>
      <c r="C194" s="198" t="s">
        <v>943</v>
      </c>
      <c r="D194" s="213">
        <v>43160</v>
      </c>
      <c r="E194" s="198" t="s">
        <v>733</v>
      </c>
      <c r="F194" s="198" t="s">
        <v>719</v>
      </c>
      <c r="G194" s="212">
        <v>162500000</v>
      </c>
      <c r="H194" s="212">
        <v>92421889</v>
      </c>
      <c r="I194" s="197" t="s">
        <v>753</v>
      </c>
    </row>
    <row r="195" spans="1:9" s="195" customFormat="1" ht="28.5">
      <c r="A195" s="183" t="s">
        <v>893</v>
      </c>
      <c r="B195" s="183" t="s">
        <v>26</v>
      </c>
      <c r="C195" s="198" t="s">
        <v>944</v>
      </c>
      <c r="D195" s="213">
        <v>43160</v>
      </c>
      <c r="E195" s="198" t="s">
        <v>733</v>
      </c>
      <c r="F195" s="198" t="s">
        <v>719</v>
      </c>
      <c r="G195" s="212">
        <v>50000000</v>
      </c>
      <c r="H195" s="212">
        <v>28889301</v>
      </c>
      <c r="I195" s="197" t="s">
        <v>753</v>
      </c>
    </row>
    <row r="196" spans="1:9" s="195" customFormat="1" ht="28.5">
      <c r="A196" s="183" t="s">
        <v>893</v>
      </c>
      <c r="B196" s="183" t="s">
        <v>26</v>
      </c>
      <c r="C196" s="198" t="s">
        <v>945</v>
      </c>
      <c r="D196" s="206">
        <v>43102</v>
      </c>
      <c r="E196" s="198" t="s">
        <v>820</v>
      </c>
      <c r="F196" s="198" t="s">
        <v>719</v>
      </c>
      <c r="G196" s="212">
        <v>2461678</v>
      </c>
      <c r="H196" s="212">
        <v>2461678</v>
      </c>
      <c r="I196" s="197" t="s">
        <v>720</v>
      </c>
    </row>
    <row r="197" spans="1:9" s="195" customFormat="1" ht="28.5">
      <c r="A197" s="183" t="s">
        <v>893</v>
      </c>
      <c r="B197" s="183" t="s">
        <v>26</v>
      </c>
      <c r="C197" s="198" t="s">
        <v>946</v>
      </c>
      <c r="D197" s="206">
        <v>43102</v>
      </c>
      <c r="E197" s="198" t="s">
        <v>947</v>
      </c>
      <c r="F197" s="198" t="s">
        <v>719</v>
      </c>
      <c r="G197" s="212">
        <v>18609000</v>
      </c>
      <c r="H197" s="212">
        <v>18609000</v>
      </c>
      <c r="I197" s="197" t="s">
        <v>720</v>
      </c>
    </row>
    <row r="198" spans="1:9" s="195" customFormat="1" ht="28.5">
      <c r="A198" s="183" t="s">
        <v>893</v>
      </c>
      <c r="B198" s="183" t="s">
        <v>26</v>
      </c>
      <c r="C198" s="198" t="s">
        <v>948</v>
      </c>
      <c r="D198" s="215">
        <v>43136</v>
      </c>
      <c r="E198" s="198" t="s">
        <v>733</v>
      </c>
      <c r="F198" s="198" t="s">
        <v>719</v>
      </c>
      <c r="G198" s="212">
        <v>39000000</v>
      </c>
      <c r="H198" s="212">
        <v>39000000</v>
      </c>
      <c r="I198" s="197" t="s">
        <v>720</v>
      </c>
    </row>
    <row r="199" spans="1:9" s="195" customFormat="1" ht="28.5">
      <c r="A199" s="183" t="s">
        <v>893</v>
      </c>
      <c r="B199" s="183" t="s">
        <v>26</v>
      </c>
      <c r="C199" s="198" t="s">
        <v>949</v>
      </c>
      <c r="D199" s="206">
        <v>43102</v>
      </c>
      <c r="E199" s="198" t="s">
        <v>733</v>
      </c>
      <c r="F199" s="198" t="s">
        <v>719</v>
      </c>
      <c r="G199" s="212">
        <v>17960250</v>
      </c>
      <c r="H199" s="212">
        <v>17960250</v>
      </c>
      <c r="I199" s="197" t="s">
        <v>720</v>
      </c>
    </row>
    <row r="200" spans="1:9" s="195" customFormat="1" ht="28.5">
      <c r="A200" s="183" t="s">
        <v>893</v>
      </c>
      <c r="B200" s="183" t="s">
        <v>26</v>
      </c>
      <c r="C200" s="198" t="s">
        <v>950</v>
      </c>
      <c r="D200" s="213">
        <v>43222</v>
      </c>
      <c r="E200" s="198" t="s">
        <v>733</v>
      </c>
      <c r="F200" s="198" t="s">
        <v>719</v>
      </c>
      <c r="G200" s="212">
        <v>16000000</v>
      </c>
      <c r="H200" s="212">
        <v>16000000</v>
      </c>
      <c r="I200" s="197" t="s">
        <v>720</v>
      </c>
    </row>
    <row r="201" spans="1:9" s="195" customFormat="1" ht="28.5">
      <c r="A201" s="183" t="s">
        <v>893</v>
      </c>
      <c r="B201" s="183" t="s">
        <v>26</v>
      </c>
      <c r="C201" s="198" t="s">
        <v>951</v>
      </c>
      <c r="D201" s="216">
        <v>43192</v>
      </c>
      <c r="E201" s="198" t="s">
        <v>733</v>
      </c>
      <c r="F201" s="217" t="s">
        <v>814</v>
      </c>
      <c r="G201" s="212">
        <v>260000000</v>
      </c>
      <c r="H201" s="212">
        <v>195000000</v>
      </c>
      <c r="I201" s="214" t="s">
        <v>753</v>
      </c>
    </row>
    <row r="202" spans="1:9" s="195" customFormat="1" ht="28.5">
      <c r="A202" s="183" t="s">
        <v>893</v>
      </c>
      <c r="B202" s="183" t="s">
        <v>26</v>
      </c>
      <c r="C202" s="198" t="s">
        <v>952</v>
      </c>
      <c r="D202" s="206">
        <v>43102</v>
      </c>
      <c r="E202" s="198" t="s">
        <v>733</v>
      </c>
      <c r="F202" s="198" t="s">
        <v>719</v>
      </c>
      <c r="G202" s="212">
        <v>25500000</v>
      </c>
      <c r="H202" s="212">
        <v>25500000</v>
      </c>
      <c r="I202" s="197" t="s">
        <v>720</v>
      </c>
    </row>
    <row r="203" spans="1:9" s="195" customFormat="1" ht="28.5">
      <c r="A203" s="183" t="s">
        <v>893</v>
      </c>
      <c r="B203" s="183" t="s">
        <v>26</v>
      </c>
      <c r="C203" s="198" t="s">
        <v>953</v>
      </c>
      <c r="D203" s="213">
        <v>43199</v>
      </c>
      <c r="E203" s="198" t="s">
        <v>733</v>
      </c>
      <c r="F203" s="198" t="s">
        <v>719</v>
      </c>
      <c r="G203" s="212">
        <v>55000000</v>
      </c>
      <c r="H203" s="212">
        <v>43152862</v>
      </c>
      <c r="I203" s="197" t="s">
        <v>753</v>
      </c>
    </row>
    <row r="204" spans="1:9" s="195" customFormat="1" ht="28.5">
      <c r="A204" s="183" t="s">
        <v>893</v>
      </c>
      <c r="B204" s="183" t="s">
        <v>26</v>
      </c>
      <c r="C204" s="198" t="s">
        <v>954</v>
      </c>
      <c r="D204" s="213">
        <v>43192</v>
      </c>
      <c r="E204" s="198" t="s">
        <v>733</v>
      </c>
      <c r="F204" s="217" t="s">
        <v>719</v>
      </c>
      <c r="G204" s="212">
        <v>40300000</v>
      </c>
      <c r="H204" s="212">
        <v>40300000</v>
      </c>
      <c r="I204" s="197" t="s">
        <v>720</v>
      </c>
    </row>
    <row r="205" spans="1:9" s="195" customFormat="1" ht="28.5">
      <c r="A205" s="183" t="s">
        <v>893</v>
      </c>
      <c r="B205" s="183" t="s">
        <v>26</v>
      </c>
      <c r="C205" s="198" t="s">
        <v>955</v>
      </c>
      <c r="D205" s="206">
        <v>43102</v>
      </c>
      <c r="E205" s="198" t="s">
        <v>733</v>
      </c>
      <c r="F205" s="198" t="s">
        <v>719</v>
      </c>
      <c r="G205" s="212">
        <v>37254381</v>
      </c>
      <c r="H205" s="212">
        <v>37254381</v>
      </c>
      <c r="I205" s="197" t="s">
        <v>720</v>
      </c>
    </row>
    <row r="206" spans="1:9" s="195" customFormat="1" ht="28.5">
      <c r="A206" s="183" t="s">
        <v>893</v>
      </c>
      <c r="B206" s="183" t="s">
        <v>26</v>
      </c>
      <c r="C206" s="198" t="s">
        <v>956</v>
      </c>
      <c r="D206" s="213">
        <v>43199</v>
      </c>
      <c r="E206" s="198" t="s">
        <v>733</v>
      </c>
      <c r="F206" s="198" t="s">
        <v>719</v>
      </c>
      <c r="G206" s="212">
        <v>25000000</v>
      </c>
      <c r="H206" s="212">
        <v>11174401</v>
      </c>
      <c r="I206" s="197" t="s">
        <v>753</v>
      </c>
    </row>
    <row r="207" spans="1:9" s="195" customFormat="1" ht="28.5">
      <c r="A207" s="183" t="s">
        <v>893</v>
      </c>
      <c r="B207" s="183" t="s">
        <v>26</v>
      </c>
      <c r="C207" s="198" t="s">
        <v>957</v>
      </c>
      <c r="D207" s="206">
        <v>43102</v>
      </c>
      <c r="E207" s="198" t="s">
        <v>733</v>
      </c>
      <c r="F207" s="198" t="s">
        <v>719</v>
      </c>
      <c r="G207" s="212">
        <v>21275000</v>
      </c>
      <c r="H207" s="212">
        <f>G207</f>
        <v>21275000</v>
      </c>
      <c r="I207" s="197" t="s">
        <v>720</v>
      </c>
    </row>
    <row r="208" spans="1:9" s="195" customFormat="1" ht="28.5">
      <c r="A208" s="183" t="s">
        <v>893</v>
      </c>
      <c r="B208" s="183" t="s">
        <v>26</v>
      </c>
      <c r="C208" s="198" t="s">
        <v>958</v>
      </c>
      <c r="D208" s="206">
        <v>43126</v>
      </c>
      <c r="E208" s="198" t="s">
        <v>733</v>
      </c>
      <c r="F208" s="198" t="s">
        <v>814</v>
      </c>
      <c r="G208" s="212">
        <v>160000000</v>
      </c>
      <c r="H208" s="212">
        <v>140000000</v>
      </c>
      <c r="I208" s="197" t="s">
        <v>753</v>
      </c>
    </row>
    <row r="209" spans="1:9" s="195" customFormat="1" ht="28.5">
      <c r="A209" s="183" t="s">
        <v>893</v>
      </c>
      <c r="B209" s="183" t="s">
        <v>26</v>
      </c>
      <c r="C209" s="198" t="s">
        <v>959</v>
      </c>
      <c r="D209" s="206">
        <v>43118</v>
      </c>
      <c r="E209" s="198" t="s">
        <v>733</v>
      </c>
      <c r="F209" s="198" t="s">
        <v>719</v>
      </c>
      <c r="G209" s="212">
        <v>71000000</v>
      </c>
      <c r="H209" s="212">
        <v>54600000</v>
      </c>
      <c r="I209" s="197" t="s">
        <v>753</v>
      </c>
    </row>
    <row r="210" spans="1:9" s="195" customFormat="1" ht="28.5">
      <c r="A210" s="183" t="s">
        <v>893</v>
      </c>
      <c r="B210" s="183" t="s">
        <v>26</v>
      </c>
      <c r="C210" s="198" t="s">
        <v>960</v>
      </c>
      <c r="D210" s="213">
        <v>43157</v>
      </c>
      <c r="E210" s="198" t="s">
        <v>820</v>
      </c>
      <c r="F210" s="198" t="s">
        <v>719</v>
      </c>
      <c r="G210" s="212">
        <v>15000000</v>
      </c>
      <c r="H210" s="212">
        <v>7263000</v>
      </c>
      <c r="I210" s="197" t="s">
        <v>753</v>
      </c>
    </row>
    <row r="211" spans="1:9" s="195" customFormat="1" ht="28.5">
      <c r="A211" s="183" t="s">
        <v>893</v>
      </c>
      <c r="B211" s="183" t="s">
        <v>26</v>
      </c>
      <c r="C211" s="198" t="s">
        <v>961</v>
      </c>
      <c r="D211" s="213">
        <v>43160</v>
      </c>
      <c r="E211" s="198" t="s">
        <v>733</v>
      </c>
      <c r="F211" s="198" t="s">
        <v>719</v>
      </c>
      <c r="G211" s="212">
        <v>50000000</v>
      </c>
      <c r="H211" s="212">
        <v>33351840</v>
      </c>
      <c r="I211" s="197" t="s">
        <v>753</v>
      </c>
    </row>
    <row r="212" spans="1:9" s="195" customFormat="1" ht="28.5">
      <c r="A212" s="183" t="s">
        <v>893</v>
      </c>
      <c r="B212" s="183" t="s">
        <v>26</v>
      </c>
      <c r="C212" s="198" t="s">
        <v>962</v>
      </c>
      <c r="D212" s="206">
        <v>43109</v>
      </c>
      <c r="E212" s="198" t="s">
        <v>733</v>
      </c>
      <c r="F212" s="198" t="s">
        <v>719</v>
      </c>
      <c r="G212" s="212">
        <v>10000000</v>
      </c>
      <c r="H212" s="212">
        <v>10000000</v>
      </c>
      <c r="I212" s="197" t="s">
        <v>720</v>
      </c>
    </row>
    <row r="213" spans="1:9" s="195" customFormat="1" ht="28.5">
      <c r="A213" s="183" t="s">
        <v>893</v>
      </c>
      <c r="B213" s="183" t="s">
        <v>26</v>
      </c>
      <c r="C213" s="198" t="s">
        <v>963</v>
      </c>
      <c r="D213" s="213">
        <v>43255</v>
      </c>
      <c r="E213" s="198" t="s">
        <v>733</v>
      </c>
      <c r="F213" s="198" t="s">
        <v>719</v>
      </c>
      <c r="G213" s="212">
        <v>23000000</v>
      </c>
      <c r="H213" s="212">
        <v>20948387</v>
      </c>
      <c r="I213" s="197" t="s">
        <v>753</v>
      </c>
    </row>
    <row r="214" spans="1:9" s="195" customFormat="1" ht="28.5">
      <c r="A214" s="183" t="s">
        <v>893</v>
      </c>
      <c r="B214" s="183" t="s">
        <v>26</v>
      </c>
      <c r="C214" s="198" t="s">
        <v>964</v>
      </c>
      <c r="D214" s="213">
        <v>43255</v>
      </c>
      <c r="E214" s="198" t="s">
        <v>733</v>
      </c>
      <c r="F214" s="198" t="s">
        <v>719</v>
      </c>
      <c r="G214" s="212">
        <v>55000000</v>
      </c>
      <c r="H214" s="212">
        <v>55000000</v>
      </c>
      <c r="I214" s="197" t="s">
        <v>720</v>
      </c>
    </row>
    <row r="215" spans="1:9" s="195" customFormat="1" ht="28.5">
      <c r="A215" s="183" t="s">
        <v>893</v>
      </c>
      <c r="B215" s="183" t="s">
        <v>26</v>
      </c>
      <c r="C215" s="198" t="s">
        <v>965</v>
      </c>
      <c r="D215" s="213">
        <v>43222</v>
      </c>
      <c r="E215" s="198" t="s">
        <v>733</v>
      </c>
      <c r="F215" s="198" t="s">
        <v>719</v>
      </c>
      <c r="G215" s="212">
        <v>3200000000</v>
      </c>
      <c r="H215" s="212">
        <v>2400000000</v>
      </c>
      <c r="I215" s="197" t="s">
        <v>753</v>
      </c>
    </row>
    <row r="216" spans="1:9" s="195" customFormat="1" ht="28.5">
      <c r="A216" s="183" t="s">
        <v>893</v>
      </c>
      <c r="B216" s="183" t="s">
        <v>26</v>
      </c>
      <c r="C216" s="198" t="s">
        <v>966</v>
      </c>
      <c r="D216" s="213">
        <v>43290</v>
      </c>
      <c r="E216" s="198" t="s">
        <v>733</v>
      </c>
      <c r="F216" s="198" t="s">
        <v>719</v>
      </c>
      <c r="G216" s="212">
        <v>21000000</v>
      </c>
      <c r="H216" s="212">
        <v>13458880</v>
      </c>
      <c r="I216" s="197" t="s">
        <v>753</v>
      </c>
    </row>
    <row r="217" spans="1:9" s="195" customFormat="1" ht="28.5">
      <c r="A217" s="183" t="s">
        <v>893</v>
      </c>
      <c r="B217" s="183" t="s">
        <v>26</v>
      </c>
      <c r="C217" s="198" t="s">
        <v>967</v>
      </c>
      <c r="D217" s="213">
        <v>43229</v>
      </c>
      <c r="E217" s="198" t="s">
        <v>733</v>
      </c>
      <c r="F217" s="198" t="s">
        <v>719</v>
      </c>
      <c r="G217" s="212">
        <v>402497550</v>
      </c>
      <c r="H217" s="212">
        <v>402497550</v>
      </c>
      <c r="I217" s="197" t="s">
        <v>720</v>
      </c>
    </row>
    <row r="218" spans="1:9" s="195" customFormat="1" ht="28.5">
      <c r="A218" s="183" t="s">
        <v>893</v>
      </c>
      <c r="B218" s="183" t="s">
        <v>26</v>
      </c>
      <c r="C218" s="198" t="s">
        <v>968</v>
      </c>
      <c r="D218" s="206">
        <v>43102</v>
      </c>
      <c r="E218" s="198" t="s">
        <v>733</v>
      </c>
      <c r="F218" s="198" t="s">
        <v>719</v>
      </c>
      <c r="G218" s="212">
        <v>32496000</v>
      </c>
      <c r="H218" s="212">
        <f>G218</f>
        <v>32496000</v>
      </c>
      <c r="I218" s="197" t="s">
        <v>720</v>
      </c>
    </row>
    <row r="219" spans="1:9" s="195" customFormat="1" ht="28.5">
      <c r="A219" s="183" t="s">
        <v>893</v>
      </c>
      <c r="B219" s="183" t="s">
        <v>26</v>
      </c>
      <c r="C219" s="198" t="s">
        <v>969</v>
      </c>
      <c r="D219" s="213">
        <v>43171</v>
      </c>
      <c r="E219" s="198" t="s">
        <v>733</v>
      </c>
      <c r="F219" s="198" t="s">
        <v>719</v>
      </c>
      <c r="G219" s="212">
        <v>350000000</v>
      </c>
      <c r="H219" s="212">
        <v>228700000</v>
      </c>
      <c r="I219" s="197" t="s">
        <v>753</v>
      </c>
    </row>
    <row r="220" spans="1:9" s="195" customFormat="1" ht="28.5">
      <c r="A220" s="183" t="s">
        <v>893</v>
      </c>
      <c r="B220" s="183" t="s">
        <v>26</v>
      </c>
      <c r="C220" s="198" t="s">
        <v>970</v>
      </c>
      <c r="D220" s="213">
        <v>43282</v>
      </c>
      <c r="E220" s="198" t="s">
        <v>733</v>
      </c>
      <c r="F220" s="198" t="s">
        <v>719</v>
      </c>
      <c r="G220" s="212">
        <v>112578745</v>
      </c>
      <c r="H220" s="212">
        <v>112578745</v>
      </c>
      <c r="I220" s="197" t="s">
        <v>720</v>
      </c>
    </row>
    <row r="221" spans="1:9" s="195" customFormat="1" ht="28.5">
      <c r="A221" s="183" t="s">
        <v>893</v>
      </c>
      <c r="B221" s="183" t="s">
        <v>26</v>
      </c>
      <c r="C221" s="198" t="s">
        <v>971</v>
      </c>
      <c r="D221" s="213">
        <v>43346</v>
      </c>
      <c r="E221" s="198" t="s">
        <v>733</v>
      </c>
      <c r="F221" s="217" t="s">
        <v>719</v>
      </c>
      <c r="G221" s="212">
        <v>24000000</v>
      </c>
      <c r="H221" s="212">
        <v>24000000</v>
      </c>
      <c r="I221" s="197" t="s">
        <v>720</v>
      </c>
    </row>
    <row r="222" spans="1:9" s="195" customFormat="1" ht="28.5">
      <c r="A222" s="183" t="s">
        <v>893</v>
      </c>
      <c r="B222" s="183" t="s">
        <v>26</v>
      </c>
      <c r="C222" s="198" t="s">
        <v>972</v>
      </c>
      <c r="D222" s="206">
        <v>43102</v>
      </c>
      <c r="E222" s="198" t="s">
        <v>820</v>
      </c>
      <c r="F222" s="198" t="s">
        <v>719</v>
      </c>
      <c r="G222" s="212">
        <v>60000000</v>
      </c>
      <c r="H222" s="212">
        <v>49500000</v>
      </c>
      <c r="I222" s="197" t="s">
        <v>753</v>
      </c>
    </row>
    <row r="223" spans="1:9" s="195" customFormat="1" ht="28.5">
      <c r="A223" s="183" t="s">
        <v>893</v>
      </c>
      <c r="B223" s="183" t="s">
        <v>26</v>
      </c>
      <c r="C223" s="198" t="s">
        <v>973</v>
      </c>
      <c r="D223" s="213">
        <v>43160</v>
      </c>
      <c r="E223" s="198" t="s">
        <v>733</v>
      </c>
      <c r="F223" s="198" t="s">
        <v>719</v>
      </c>
      <c r="G223" s="212">
        <v>159000000</v>
      </c>
      <c r="H223" s="212">
        <v>159000000</v>
      </c>
      <c r="I223" s="197" t="s">
        <v>720</v>
      </c>
    </row>
    <row r="224" spans="1:9" s="195" customFormat="1" ht="28.5">
      <c r="A224" s="183" t="s">
        <v>893</v>
      </c>
      <c r="B224" s="183" t="s">
        <v>26</v>
      </c>
      <c r="C224" s="198" t="s">
        <v>974</v>
      </c>
      <c r="D224" s="213">
        <v>43298</v>
      </c>
      <c r="E224" s="198" t="s">
        <v>733</v>
      </c>
      <c r="F224" s="198" t="s">
        <v>719</v>
      </c>
      <c r="G224" s="212">
        <v>735000000</v>
      </c>
      <c r="H224" s="212">
        <v>735000000</v>
      </c>
      <c r="I224" s="197" t="s">
        <v>720</v>
      </c>
    </row>
    <row r="225" spans="1:9" s="195" customFormat="1" ht="28.5">
      <c r="A225" s="183" t="s">
        <v>893</v>
      </c>
      <c r="B225" s="183" t="s">
        <v>26</v>
      </c>
      <c r="C225" s="198" t="s">
        <v>975</v>
      </c>
      <c r="D225" s="213">
        <v>43276</v>
      </c>
      <c r="E225" s="198" t="s">
        <v>774</v>
      </c>
      <c r="F225" s="198" t="s">
        <v>814</v>
      </c>
      <c r="G225" s="212">
        <v>174000000</v>
      </c>
      <c r="H225" s="212">
        <v>174000000</v>
      </c>
      <c r="I225" s="197" t="s">
        <v>720</v>
      </c>
    </row>
    <row r="226" spans="1:9" s="195" customFormat="1" ht="85.5">
      <c r="A226" s="203" t="s">
        <v>844</v>
      </c>
      <c r="B226" s="203" t="s">
        <v>976</v>
      </c>
      <c r="C226" s="203" t="s">
        <v>977</v>
      </c>
      <c r="D226" s="191">
        <v>43328</v>
      </c>
      <c r="E226" s="203" t="s">
        <v>733</v>
      </c>
      <c r="F226" s="203" t="s">
        <v>719</v>
      </c>
      <c r="G226" s="192">
        <v>1155000</v>
      </c>
      <c r="H226" s="192">
        <v>1155000</v>
      </c>
      <c r="I226" s="203" t="s">
        <v>720</v>
      </c>
    </row>
    <row r="227" spans="1:9" s="195" customFormat="1" ht="71.25">
      <c r="A227" s="203" t="s">
        <v>844</v>
      </c>
      <c r="B227" s="203" t="s">
        <v>976</v>
      </c>
      <c r="C227" s="203" t="s">
        <v>978</v>
      </c>
      <c r="D227" s="211" t="s">
        <v>812</v>
      </c>
      <c r="E227" s="203"/>
      <c r="F227" s="203" t="s">
        <v>719</v>
      </c>
      <c r="G227" s="192" t="s">
        <v>979</v>
      </c>
      <c r="H227" s="192" t="s">
        <v>979</v>
      </c>
      <c r="I227" s="203" t="s">
        <v>753</v>
      </c>
    </row>
    <row r="228" spans="1:9" s="195" customFormat="1" ht="71.25">
      <c r="A228" s="203" t="s">
        <v>844</v>
      </c>
      <c r="B228" s="203" t="s">
        <v>976</v>
      </c>
      <c r="C228" s="203" t="s">
        <v>980</v>
      </c>
      <c r="D228" s="191">
        <v>43340</v>
      </c>
      <c r="E228" s="203" t="s">
        <v>733</v>
      </c>
      <c r="F228" s="203" t="s">
        <v>719</v>
      </c>
      <c r="G228" s="192">
        <v>36000000</v>
      </c>
      <c r="H228" s="192">
        <v>12000000</v>
      </c>
      <c r="I228" s="203" t="s">
        <v>720</v>
      </c>
    </row>
    <row r="229" spans="1:9" s="195" customFormat="1" ht="42.75">
      <c r="A229" s="203" t="s">
        <v>844</v>
      </c>
      <c r="B229" s="203" t="s">
        <v>976</v>
      </c>
      <c r="C229" s="203" t="s">
        <v>981</v>
      </c>
      <c r="D229" s="191">
        <v>43101</v>
      </c>
      <c r="E229" s="203" t="s">
        <v>733</v>
      </c>
      <c r="F229" s="203" t="s">
        <v>719</v>
      </c>
      <c r="G229" s="192">
        <v>22560500</v>
      </c>
      <c r="H229" s="192">
        <v>22560500</v>
      </c>
      <c r="I229" s="203" t="s">
        <v>720</v>
      </c>
    </row>
    <row r="230" spans="1:9" ht="85.5">
      <c r="A230" s="183" t="s">
        <v>715</v>
      </c>
      <c r="B230" s="183" t="s">
        <v>982</v>
      </c>
      <c r="C230" s="183" t="s">
        <v>983</v>
      </c>
      <c r="D230" s="206">
        <v>43132</v>
      </c>
      <c r="E230" s="183" t="s">
        <v>774</v>
      </c>
      <c r="F230" s="183" t="s">
        <v>830</v>
      </c>
      <c r="G230" s="201">
        <v>1514029661</v>
      </c>
      <c r="H230" s="201">
        <v>1514029661</v>
      </c>
      <c r="I230" s="202" t="s">
        <v>720</v>
      </c>
    </row>
    <row r="231" spans="1:9" ht="42.75">
      <c r="A231" s="203" t="s">
        <v>822</v>
      </c>
      <c r="B231" s="203" t="s">
        <v>984</v>
      </c>
      <c r="C231" s="203" t="s">
        <v>985</v>
      </c>
      <c r="D231" s="191">
        <v>43313</v>
      </c>
      <c r="E231" s="203" t="s">
        <v>986</v>
      </c>
      <c r="F231" s="203" t="s">
        <v>830</v>
      </c>
      <c r="G231" s="192">
        <v>100000000</v>
      </c>
      <c r="H231" s="192">
        <v>100000000</v>
      </c>
      <c r="I231" s="203" t="s">
        <v>753</v>
      </c>
    </row>
    <row r="232" spans="1:9" ht="57">
      <c r="A232" s="203" t="s">
        <v>822</v>
      </c>
      <c r="B232" s="203" t="s">
        <v>984</v>
      </c>
      <c r="C232" s="203" t="s">
        <v>987</v>
      </c>
      <c r="D232" s="190" t="s">
        <v>812</v>
      </c>
      <c r="E232" s="203" t="s">
        <v>986</v>
      </c>
      <c r="F232" s="203" t="s">
        <v>830</v>
      </c>
      <c r="G232" s="192">
        <v>29804000000</v>
      </c>
      <c r="H232" s="192">
        <v>10769000000</v>
      </c>
      <c r="I232" s="203" t="s">
        <v>753</v>
      </c>
    </row>
    <row r="233" spans="1:9" ht="57">
      <c r="A233" s="203" t="s">
        <v>822</v>
      </c>
      <c r="B233" s="203" t="s">
        <v>984</v>
      </c>
      <c r="C233" s="203" t="s">
        <v>988</v>
      </c>
      <c r="D233" s="191">
        <v>43344</v>
      </c>
      <c r="E233" s="203"/>
      <c r="F233" s="203" t="s">
        <v>830</v>
      </c>
      <c r="G233" s="192" t="s">
        <v>989</v>
      </c>
      <c r="H233" s="192">
        <v>0</v>
      </c>
      <c r="I233" s="203" t="s">
        <v>753</v>
      </c>
    </row>
    <row r="234" spans="1:9" ht="57">
      <c r="A234" s="198" t="s">
        <v>822</v>
      </c>
      <c r="B234" s="198" t="s">
        <v>990</v>
      </c>
      <c r="C234" s="198" t="s">
        <v>991</v>
      </c>
      <c r="D234" s="218" t="s">
        <v>812</v>
      </c>
      <c r="E234" s="197" t="s">
        <v>733</v>
      </c>
      <c r="F234" s="198" t="s">
        <v>737</v>
      </c>
      <c r="G234" s="212">
        <v>14537000000</v>
      </c>
      <c r="H234" s="212">
        <v>10821213049</v>
      </c>
      <c r="I234" s="197" t="s">
        <v>753</v>
      </c>
    </row>
    <row r="235" spans="1:9" ht="57">
      <c r="A235" s="198" t="s">
        <v>822</v>
      </c>
      <c r="B235" s="198" t="s">
        <v>990</v>
      </c>
      <c r="C235" s="198" t="s">
        <v>991</v>
      </c>
      <c r="D235" s="218" t="s">
        <v>812</v>
      </c>
      <c r="E235" s="197" t="s">
        <v>986</v>
      </c>
      <c r="F235" s="198" t="s">
        <v>737</v>
      </c>
      <c r="G235" s="212">
        <v>29803000000</v>
      </c>
      <c r="H235" s="212">
        <v>10821213049</v>
      </c>
      <c r="I235" s="197" t="s">
        <v>753</v>
      </c>
    </row>
    <row r="236" spans="1:9" ht="128.25">
      <c r="A236" s="183" t="s">
        <v>822</v>
      </c>
      <c r="B236" s="197" t="s">
        <v>992</v>
      </c>
      <c r="C236" s="198" t="s">
        <v>993</v>
      </c>
      <c r="D236" s="206">
        <v>43292</v>
      </c>
      <c r="E236" s="219" t="s">
        <v>733</v>
      </c>
      <c r="F236" s="198" t="s">
        <v>737</v>
      </c>
      <c r="G236" s="212">
        <v>15470000</v>
      </c>
      <c r="H236" s="212">
        <v>15470000</v>
      </c>
      <c r="I236" s="197" t="s">
        <v>720</v>
      </c>
    </row>
    <row r="237" spans="1:9" ht="28.5">
      <c r="A237" s="183" t="s">
        <v>822</v>
      </c>
      <c r="B237" s="197" t="s">
        <v>992</v>
      </c>
      <c r="C237" s="198" t="s">
        <v>994</v>
      </c>
      <c r="D237" s="213">
        <v>43191</v>
      </c>
      <c r="E237" s="198" t="s">
        <v>798</v>
      </c>
      <c r="F237" s="198" t="s">
        <v>737</v>
      </c>
      <c r="G237" s="212">
        <v>50000000</v>
      </c>
      <c r="H237" s="212">
        <v>50000000</v>
      </c>
      <c r="I237" s="197" t="s">
        <v>720</v>
      </c>
    </row>
    <row r="238" spans="1:9" ht="71.25">
      <c r="A238" s="183" t="s">
        <v>822</v>
      </c>
      <c r="B238" s="197" t="s">
        <v>992</v>
      </c>
      <c r="C238" s="198" t="s">
        <v>995</v>
      </c>
      <c r="D238" s="213">
        <v>43101</v>
      </c>
      <c r="E238" s="219" t="s">
        <v>733</v>
      </c>
      <c r="F238" s="198" t="s">
        <v>737</v>
      </c>
      <c r="G238" s="212">
        <v>38000000</v>
      </c>
      <c r="H238" s="212">
        <v>38000000</v>
      </c>
      <c r="I238" s="197" t="s">
        <v>720</v>
      </c>
    </row>
    <row r="239" spans="1:9" ht="28.5">
      <c r="A239" s="183" t="s">
        <v>822</v>
      </c>
      <c r="B239" s="197" t="s">
        <v>992</v>
      </c>
      <c r="C239" s="198" t="s">
        <v>996</v>
      </c>
      <c r="D239" s="213">
        <v>43191</v>
      </c>
      <c r="E239" s="198" t="s">
        <v>733</v>
      </c>
      <c r="F239" s="198" t="s">
        <v>737</v>
      </c>
      <c r="G239" s="212">
        <v>130000000</v>
      </c>
      <c r="H239" s="212">
        <v>65000000</v>
      </c>
      <c r="I239" s="197" t="s">
        <v>753</v>
      </c>
    </row>
    <row r="240" spans="1:9" s="195" customFormat="1" ht="57">
      <c r="A240" s="198" t="s">
        <v>822</v>
      </c>
      <c r="B240" s="197" t="s">
        <v>992</v>
      </c>
      <c r="C240" s="198" t="s">
        <v>991</v>
      </c>
      <c r="D240" s="218" t="s">
        <v>812</v>
      </c>
      <c r="E240" s="197" t="s">
        <v>733</v>
      </c>
      <c r="F240" s="198" t="s">
        <v>737</v>
      </c>
      <c r="G240" s="212">
        <v>14537000000</v>
      </c>
      <c r="H240" s="212">
        <v>10821213049</v>
      </c>
      <c r="I240" s="197" t="s">
        <v>753</v>
      </c>
    </row>
    <row r="241" spans="1:9" s="195" customFormat="1" ht="57">
      <c r="A241" s="198" t="s">
        <v>822</v>
      </c>
      <c r="B241" s="197" t="s">
        <v>992</v>
      </c>
      <c r="C241" s="198" t="s">
        <v>991</v>
      </c>
      <c r="D241" s="218" t="s">
        <v>812</v>
      </c>
      <c r="E241" s="197" t="s">
        <v>986</v>
      </c>
      <c r="F241" s="198" t="s">
        <v>737</v>
      </c>
      <c r="G241" s="212">
        <v>29803000000</v>
      </c>
      <c r="H241" s="212">
        <v>10821213049</v>
      </c>
      <c r="I241" s="197" t="s">
        <v>753</v>
      </c>
    </row>
    <row r="242" spans="1:9" s="195" customFormat="1" ht="71.25">
      <c r="A242" s="183" t="s">
        <v>822</v>
      </c>
      <c r="B242" s="197" t="s">
        <v>992</v>
      </c>
      <c r="C242" s="198" t="s">
        <v>997</v>
      </c>
      <c r="D242" s="206">
        <v>43101</v>
      </c>
      <c r="E242" s="219" t="s">
        <v>733</v>
      </c>
      <c r="F242" s="198" t="s">
        <v>737</v>
      </c>
      <c r="G242" s="212">
        <v>11691400</v>
      </c>
      <c r="H242" s="212">
        <v>11691400</v>
      </c>
      <c r="I242" s="197" t="s">
        <v>720</v>
      </c>
    </row>
    <row r="243" spans="1:9" s="195" customFormat="1" ht="42.75">
      <c r="A243" s="183" t="s">
        <v>822</v>
      </c>
      <c r="B243" s="183" t="s">
        <v>998</v>
      </c>
      <c r="C243" s="183" t="s">
        <v>999</v>
      </c>
      <c r="D243" s="206">
        <v>43191</v>
      </c>
      <c r="E243" s="183" t="s">
        <v>774</v>
      </c>
      <c r="F243" s="183" t="s">
        <v>719</v>
      </c>
      <c r="G243" s="201">
        <v>130000000</v>
      </c>
      <c r="H243" s="201">
        <v>130000000</v>
      </c>
      <c r="I243" s="202" t="s">
        <v>720</v>
      </c>
    </row>
    <row r="244" spans="1:9" s="195" customFormat="1" ht="71.25">
      <c r="A244" s="183" t="s">
        <v>822</v>
      </c>
      <c r="B244" s="183" t="s">
        <v>998</v>
      </c>
      <c r="C244" s="183" t="s">
        <v>1000</v>
      </c>
      <c r="D244" s="206">
        <v>43447</v>
      </c>
      <c r="E244" s="183" t="s">
        <v>795</v>
      </c>
      <c r="F244" s="183" t="s">
        <v>719</v>
      </c>
      <c r="G244" s="201">
        <v>34320000</v>
      </c>
      <c r="H244" s="201">
        <v>34320000</v>
      </c>
      <c r="I244" s="202" t="s">
        <v>720</v>
      </c>
    </row>
    <row r="245" spans="1:9" s="195" customFormat="1" ht="57">
      <c r="A245" s="183" t="s">
        <v>822</v>
      </c>
      <c r="B245" s="183" t="s">
        <v>998</v>
      </c>
      <c r="C245" s="183" t="s">
        <v>1001</v>
      </c>
      <c r="D245" s="220">
        <v>43174</v>
      </c>
      <c r="E245" s="183" t="s">
        <v>795</v>
      </c>
      <c r="F245" s="183" t="s">
        <v>719</v>
      </c>
      <c r="G245" s="201" t="s">
        <v>1002</v>
      </c>
      <c r="H245" s="201" t="s">
        <v>1002</v>
      </c>
      <c r="I245" s="202" t="s">
        <v>720</v>
      </c>
    </row>
    <row r="246" spans="1:9" s="195" customFormat="1" ht="57">
      <c r="A246" s="183" t="s">
        <v>822</v>
      </c>
      <c r="B246" s="183" t="s">
        <v>998</v>
      </c>
      <c r="C246" s="183" t="s">
        <v>1003</v>
      </c>
      <c r="D246" s="220">
        <v>43174</v>
      </c>
      <c r="E246" s="183" t="s">
        <v>795</v>
      </c>
      <c r="F246" s="183" t="s">
        <v>719</v>
      </c>
      <c r="G246" s="201" t="s">
        <v>1002</v>
      </c>
      <c r="H246" s="201" t="s">
        <v>1002</v>
      </c>
      <c r="I246" s="202" t="s">
        <v>720</v>
      </c>
    </row>
    <row r="247" spans="1:9" s="195" customFormat="1" ht="114">
      <c r="A247" s="183" t="s">
        <v>822</v>
      </c>
      <c r="B247" s="183" t="s">
        <v>998</v>
      </c>
      <c r="C247" s="183" t="s">
        <v>1004</v>
      </c>
      <c r="D247" s="220">
        <v>43174</v>
      </c>
      <c r="E247" s="183" t="s">
        <v>795</v>
      </c>
      <c r="F247" s="183" t="s">
        <v>719</v>
      </c>
      <c r="G247" s="201" t="s">
        <v>1002</v>
      </c>
      <c r="H247" s="201" t="s">
        <v>1002</v>
      </c>
      <c r="I247" s="202" t="s">
        <v>720</v>
      </c>
    </row>
    <row r="248" spans="1:9" s="195" customFormat="1" ht="28.5">
      <c r="A248" s="189" t="s">
        <v>715</v>
      </c>
      <c r="B248" s="189" t="s">
        <v>1005</v>
      </c>
      <c r="C248" s="190" t="s">
        <v>1006</v>
      </c>
      <c r="D248" s="191">
        <v>43126</v>
      </c>
      <c r="E248" s="190" t="s">
        <v>795</v>
      </c>
      <c r="F248" s="190" t="s">
        <v>719</v>
      </c>
      <c r="G248" s="192">
        <v>7000000</v>
      </c>
      <c r="H248" s="192">
        <v>7000000</v>
      </c>
      <c r="I248" s="190" t="s">
        <v>720</v>
      </c>
    </row>
    <row r="249" spans="1:9" s="195" customFormat="1">
      <c r="A249" s="189" t="s">
        <v>715</v>
      </c>
      <c r="B249" s="189" t="s">
        <v>1005</v>
      </c>
      <c r="C249" s="190" t="s">
        <v>1007</v>
      </c>
      <c r="D249" s="191">
        <v>43126</v>
      </c>
      <c r="E249" s="190" t="s">
        <v>795</v>
      </c>
      <c r="F249" s="190" t="s">
        <v>719</v>
      </c>
      <c r="G249" s="192">
        <v>10000000</v>
      </c>
      <c r="H249" s="192">
        <v>10000000</v>
      </c>
      <c r="I249" s="190" t="s">
        <v>720</v>
      </c>
    </row>
    <row r="250" spans="1:9" s="195" customFormat="1" ht="28.5">
      <c r="A250" s="189" t="s">
        <v>715</v>
      </c>
      <c r="B250" s="189" t="s">
        <v>1005</v>
      </c>
      <c r="C250" s="190" t="s">
        <v>1008</v>
      </c>
      <c r="D250" s="191">
        <v>43126</v>
      </c>
      <c r="E250" s="190" t="s">
        <v>795</v>
      </c>
      <c r="F250" s="190" t="s">
        <v>719</v>
      </c>
      <c r="G250" s="192">
        <v>15000000</v>
      </c>
      <c r="H250" s="192">
        <v>15000000</v>
      </c>
      <c r="I250" s="190" t="s">
        <v>720</v>
      </c>
    </row>
    <row r="251" spans="1:9">
      <c r="A251" s="189" t="s">
        <v>715</v>
      </c>
      <c r="B251" s="189" t="s">
        <v>1005</v>
      </c>
      <c r="C251" s="190" t="s">
        <v>1009</v>
      </c>
      <c r="D251" s="191">
        <v>43160</v>
      </c>
      <c r="E251" s="190" t="s">
        <v>1010</v>
      </c>
      <c r="F251" s="190" t="s">
        <v>719</v>
      </c>
      <c r="G251" s="192">
        <v>700000</v>
      </c>
      <c r="H251" s="192">
        <v>700000</v>
      </c>
      <c r="I251" s="190" t="s">
        <v>720</v>
      </c>
    </row>
    <row r="252" spans="1:9" ht="28.5">
      <c r="A252" s="189" t="s">
        <v>715</v>
      </c>
      <c r="B252" s="189" t="s">
        <v>1005</v>
      </c>
      <c r="C252" s="190" t="s">
        <v>1011</v>
      </c>
      <c r="D252" s="191">
        <v>43282</v>
      </c>
      <c r="E252" s="190" t="s">
        <v>1010</v>
      </c>
      <c r="F252" s="190" t="s">
        <v>719</v>
      </c>
      <c r="G252" s="192">
        <v>71000</v>
      </c>
      <c r="H252" s="192">
        <v>71000</v>
      </c>
      <c r="I252" s="190" t="s">
        <v>720</v>
      </c>
    </row>
    <row r="253" spans="1:9">
      <c r="A253" s="189" t="s">
        <v>715</v>
      </c>
      <c r="B253" s="189" t="s">
        <v>1005</v>
      </c>
      <c r="C253" s="190" t="s">
        <v>1012</v>
      </c>
      <c r="D253" s="191">
        <v>43156</v>
      </c>
      <c r="E253" s="190" t="s">
        <v>774</v>
      </c>
      <c r="F253" s="190" t="s">
        <v>719</v>
      </c>
      <c r="G253" s="192">
        <v>480000</v>
      </c>
      <c r="H253" s="192">
        <v>0</v>
      </c>
      <c r="I253" s="190" t="s">
        <v>720</v>
      </c>
    </row>
    <row r="254" spans="1:9">
      <c r="A254" s="183" t="s">
        <v>715</v>
      </c>
      <c r="B254" s="198" t="s">
        <v>1013</v>
      </c>
      <c r="C254" s="198" t="s">
        <v>1014</v>
      </c>
      <c r="D254" s="206">
        <v>43101</v>
      </c>
      <c r="E254" s="198" t="s">
        <v>733</v>
      </c>
      <c r="F254" s="198" t="s">
        <v>719</v>
      </c>
      <c r="G254" s="212">
        <v>1285200</v>
      </c>
      <c r="H254" s="212">
        <v>1285200</v>
      </c>
      <c r="I254" s="197" t="s">
        <v>720</v>
      </c>
    </row>
    <row r="255" spans="1:9">
      <c r="A255" s="189" t="s">
        <v>715</v>
      </c>
      <c r="B255" s="189" t="s">
        <v>1015</v>
      </c>
      <c r="C255" s="190" t="s">
        <v>1016</v>
      </c>
      <c r="D255" s="191">
        <v>43122</v>
      </c>
      <c r="E255" s="190" t="s">
        <v>1017</v>
      </c>
      <c r="F255" s="190" t="s">
        <v>719</v>
      </c>
      <c r="G255" s="192">
        <v>7000000</v>
      </c>
      <c r="H255" s="192">
        <v>7000000</v>
      </c>
      <c r="I255" s="190" t="s">
        <v>1018</v>
      </c>
    </row>
    <row r="256" spans="1:9">
      <c r="A256" s="189" t="s">
        <v>715</v>
      </c>
      <c r="B256" s="189" t="s">
        <v>1015</v>
      </c>
      <c r="C256" s="190" t="s">
        <v>1019</v>
      </c>
      <c r="D256" s="191">
        <v>43115</v>
      </c>
      <c r="E256" s="190" t="s">
        <v>1017</v>
      </c>
      <c r="F256" s="190" t="s">
        <v>719</v>
      </c>
      <c r="G256" s="192">
        <v>3000000</v>
      </c>
      <c r="H256" s="192">
        <v>3000000</v>
      </c>
      <c r="I256" s="190" t="s">
        <v>1018</v>
      </c>
    </row>
    <row r="257" spans="1:9">
      <c r="A257" s="189" t="s">
        <v>715</v>
      </c>
      <c r="B257" s="189" t="s">
        <v>1015</v>
      </c>
      <c r="C257" s="190" t="s">
        <v>1020</v>
      </c>
      <c r="D257" s="191">
        <v>43115</v>
      </c>
      <c r="E257" s="190" t="s">
        <v>1017</v>
      </c>
      <c r="F257" s="190" t="s">
        <v>719</v>
      </c>
      <c r="G257" s="192">
        <v>18000000</v>
      </c>
      <c r="H257" s="192">
        <v>18000000</v>
      </c>
      <c r="I257" s="190" t="s">
        <v>1018</v>
      </c>
    </row>
    <row r="258" spans="1:9">
      <c r="A258" s="189" t="s">
        <v>715</v>
      </c>
      <c r="B258" s="189" t="s">
        <v>1015</v>
      </c>
      <c r="C258" s="190" t="s">
        <v>1021</v>
      </c>
      <c r="D258" s="191">
        <v>43115</v>
      </c>
      <c r="E258" s="190" t="s">
        <v>1017</v>
      </c>
      <c r="F258" s="190" t="s">
        <v>719</v>
      </c>
      <c r="G258" s="192">
        <v>20000000</v>
      </c>
      <c r="H258" s="192">
        <v>20000000</v>
      </c>
      <c r="I258" s="190" t="s">
        <v>1018</v>
      </c>
    </row>
    <row r="259" spans="1:9">
      <c r="A259" s="189" t="s">
        <v>715</v>
      </c>
      <c r="B259" s="189" t="s">
        <v>1015</v>
      </c>
      <c r="C259" s="190" t="s">
        <v>1022</v>
      </c>
      <c r="D259" s="191">
        <v>43115</v>
      </c>
      <c r="E259" s="190" t="s">
        <v>1017</v>
      </c>
      <c r="F259" s="190" t="s">
        <v>719</v>
      </c>
      <c r="G259" s="192">
        <v>20000000</v>
      </c>
      <c r="H259" s="192">
        <v>20000000</v>
      </c>
      <c r="I259" s="190" t="s">
        <v>1018</v>
      </c>
    </row>
    <row r="260" spans="1:9">
      <c r="A260" s="189" t="s">
        <v>715</v>
      </c>
      <c r="B260" s="189" t="s">
        <v>1015</v>
      </c>
      <c r="C260" s="190" t="s">
        <v>1023</v>
      </c>
      <c r="D260" s="191">
        <v>43115</v>
      </c>
      <c r="E260" s="190" t="s">
        <v>1017</v>
      </c>
      <c r="F260" s="190" t="s">
        <v>719</v>
      </c>
      <c r="G260" s="192">
        <v>10000000</v>
      </c>
      <c r="H260" s="192">
        <v>10000000</v>
      </c>
      <c r="I260" s="190" t="s">
        <v>1018</v>
      </c>
    </row>
    <row r="261" spans="1:9">
      <c r="A261" s="189" t="s">
        <v>715</v>
      </c>
      <c r="B261" s="189" t="s">
        <v>1015</v>
      </c>
      <c r="C261" s="190" t="s">
        <v>1024</v>
      </c>
      <c r="D261" s="191">
        <v>43115</v>
      </c>
      <c r="E261" s="190" t="s">
        <v>1017</v>
      </c>
      <c r="F261" s="190" t="s">
        <v>719</v>
      </c>
      <c r="G261" s="192">
        <v>12000000</v>
      </c>
      <c r="H261" s="192">
        <v>12000000</v>
      </c>
      <c r="I261" s="190" t="s">
        <v>1018</v>
      </c>
    </row>
    <row r="262" spans="1:9">
      <c r="A262" s="189" t="s">
        <v>715</v>
      </c>
      <c r="B262" s="189" t="s">
        <v>1015</v>
      </c>
      <c r="C262" s="190" t="s">
        <v>1025</v>
      </c>
      <c r="D262" s="191">
        <v>43115</v>
      </c>
      <c r="E262" s="190" t="s">
        <v>1017</v>
      </c>
      <c r="F262" s="190" t="s">
        <v>719</v>
      </c>
      <c r="G262" s="192">
        <v>12000000</v>
      </c>
      <c r="H262" s="192">
        <v>12000000</v>
      </c>
      <c r="I262" s="190" t="s">
        <v>1018</v>
      </c>
    </row>
    <row r="263" spans="1:9">
      <c r="A263" s="189" t="s">
        <v>715</v>
      </c>
      <c r="B263" s="189" t="s">
        <v>1015</v>
      </c>
      <c r="C263" s="190" t="s">
        <v>1026</v>
      </c>
      <c r="D263" s="191">
        <v>43122</v>
      </c>
      <c r="E263" s="190" t="s">
        <v>1017</v>
      </c>
      <c r="F263" s="190" t="s">
        <v>719</v>
      </c>
      <c r="G263" s="192">
        <v>4000000</v>
      </c>
      <c r="H263" s="192">
        <v>4000000</v>
      </c>
      <c r="I263" s="190" t="s">
        <v>1018</v>
      </c>
    </row>
    <row r="264" spans="1:9">
      <c r="A264" s="189" t="s">
        <v>715</v>
      </c>
      <c r="B264" s="189" t="s">
        <v>1015</v>
      </c>
      <c r="C264" s="190" t="s">
        <v>1027</v>
      </c>
      <c r="D264" s="191">
        <v>43122</v>
      </c>
      <c r="E264" s="190" t="s">
        <v>1017</v>
      </c>
      <c r="F264" s="190" t="s">
        <v>719</v>
      </c>
      <c r="G264" s="192">
        <v>8000000</v>
      </c>
      <c r="H264" s="192">
        <v>8000000</v>
      </c>
      <c r="I264" s="190" t="s">
        <v>1018</v>
      </c>
    </row>
    <row r="265" spans="1:9">
      <c r="A265" s="189" t="s">
        <v>715</v>
      </c>
      <c r="B265" s="189" t="s">
        <v>1015</v>
      </c>
      <c r="C265" s="190" t="s">
        <v>1028</v>
      </c>
      <c r="D265" s="191">
        <v>43122</v>
      </c>
      <c r="E265" s="190" t="s">
        <v>1017</v>
      </c>
      <c r="F265" s="190" t="s">
        <v>719</v>
      </c>
      <c r="G265" s="192">
        <v>5000000</v>
      </c>
      <c r="H265" s="192">
        <v>5000000</v>
      </c>
      <c r="I265" s="190" t="s">
        <v>1018</v>
      </c>
    </row>
    <row r="266" spans="1:9">
      <c r="A266" s="183" t="s">
        <v>715</v>
      </c>
      <c r="B266" s="183" t="s">
        <v>1029</v>
      </c>
      <c r="C266" s="183" t="s">
        <v>1030</v>
      </c>
      <c r="D266" s="210">
        <v>43132</v>
      </c>
      <c r="E266" s="185" t="s">
        <v>733</v>
      </c>
      <c r="F266" s="185" t="s">
        <v>719</v>
      </c>
      <c r="G266" s="194">
        <v>300000</v>
      </c>
      <c r="H266" s="194">
        <v>300000</v>
      </c>
      <c r="I266" s="196" t="s">
        <v>720</v>
      </c>
    </row>
    <row r="267" spans="1:9" ht="28.5">
      <c r="A267" s="183" t="s">
        <v>715</v>
      </c>
      <c r="B267" s="183" t="s">
        <v>1029</v>
      </c>
      <c r="C267" s="183" t="s">
        <v>1031</v>
      </c>
      <c r="D267" s="210">
        <v>43132</v>
      </c>
      <c r="E267" s="185" t="s">
        <v>733</v>
      </c>
      <c r="F267" s="185" t="s">
        <v>719</v>
      </c>
      <c r="G267" s="194">
        <v>300000</v>
      </c>
      <c r="H267" s="194">
        <v>300000</v>
      </c>
      <c r="I267" s="196" t="s">
        <v>720</v>
      </c>
    </row>
    <row r="268" spans="1:9" ht="28.5">
      <c r="A268" s="183" t="s">
        <v>715</v>
      </c>
      <c r="B268" s="183" t="s">
        <v>1029</v>
      </c>
      <c r="C268" s="183" t="s">
        <v>1032</v>
      </c>
      <c r="D268" s="210">
        <v>43132</v>
      </c>
      <c r="E268" s="185" t="s">
        <v>733</v>
      </c>
      <c r="F268" s="185" t="s">
        <v>719</v>
      </c>
      <c r="G268" s="194">
        <v>1200000</v>
      </c>
      <c r="H268" s="194">
        <v>1200000</v>
      </c>
      <c r="I268" s="196" t="s">
        <v>720</v>
      </c>
    </row>
    <row r="269" spans="1:9">
      <c r="A269" s="183" t="s">
        <v>715</v>
      </c>
      <c r="B269" s="183" t="s">
        <v>1033</v>
      </c>
      <c r="C269" s="183" t="s">
        <v>1034</v>
      </c>
      <c r="D269" s="206">
        <v>43282</v>
      </c>
      <c r="E269" s="183" t="s">
        <v>733</v>
      </c>
      <c r="F269" s="183" t="s">
        <v>719</v>
      </c>
      <c r="G269" s="201">
        <v>88238295</v>
      </c>
      <c r="H269" s="201">
        <v>88238295</v>
      </c>
      <c r="I269" s="202" t="s">
        <v>753</v>
      </c>
    </row>
    <row r="270" spans="1:9" s="195" customFormat="1" ht="85.5">
      <c r="A270" s="183" t="s">
        <v>715</v>
      </c>
      <c r="B270" s="183" t="s">
        <v>1033</v>
      </c>
      <c r="C270" s="183" t="s">
        <v>1035</v>
      </c>
      <c r="D270" s="206">
        <v>43125</v>
      </c>
      <c r="E270" s="183" t="s">
        <v>733</v>
      </c>
      <c r="F270" s="183" t="s">
        <v>719</v>
      </c>
      <c r="G270" s="201">
        <v>25000000</v>
      </c>
      <c r="H270" s="201">
        <v>25000000</v>
      </c>
      <c r="I270" s="202" t="s">
        <v>720</v>
      </c>
    </row>
    <row r="271" spans="1:9" s="195" customFormat="1" ht="42.75">
      <c r="A271" s="183" t="s">
        <v>715</v>
      </c>
      <c r="B271" s="183" t="s">
        <v>1033</v>
      </c>
      <c r="C271" s="184" t="s">
        <v>1036</v>
      </c>
      <c r="D271" s="206">
        <v>43123</v>
      </c>
      <c r="E271" s="184" t="s">
        <v>733</v>
      </c>
      <c r="F271" s="184" t="s">
        <v>719</v>
      </c>
      <c r="G271" s="209">
        <v>2659481</v>
      </c>
      <c r="H271" s="209">
        <v>2659481</v>
      </c>
      <c r="I271" s="221" t="s">
        <v>720</v>
      </c>
    </row>
    <row r="272" spans="1:9" s="195" customFormat="1" ht="28.5">
      <c r="A272" s="183" t="s">
        <v>715</v>
      </c>
      <c r="B272" s="183" t="s">
        <v>1033</v>
      </c>
      <c r="C272" s="183" t="s">
        <v>1037</v>
      </c>
      <c r="D272" s="206">
        <v>43115</v>
      </c>
      <c r="E272" s="183" t="s">
        <v>733</v>
      </c>
      <c r="F272" s="183" t="s">
        <v>719</v>
      </c>
      <c r="G272" s="201">
        <v>4269663</v>
      </c>
      <c r="H272" s="201">
        <v>4269663</v>
      </c>
      <c r="I272" s="202" t="s">
        <v>720</v>
      </c>
    </row>
    <row r="273" spans="1:9" s="195" customFormat="1" ht="57">
      <c r="A273" s="183" t="s">
        <v>715</v>
      </c>
      <c r="B273" s="183" t="s">
        <v>1033</v>
      </c>
      <c r="C273" s="183" t="s">
        <v>1038</v>
      </c>
      <c r="D273" s="206">
        <v>43419</v>
      </c>
      <c r="E273" s="183" t="s">
        <v>1039</v>
      </c>
      <c r="F273" s="183" t="s">
        <v>719</v>
      </c>
      <c r="G273" s="201">
        <v>7000000</v>
      </c>
      <c r="H273" s="201">
        <v>7000000</v>
      </c>
      <c r="I273" s="202" t="s">
        <v>720</v>
      </c>
    </row>
    <row r="274" spans="1:9" s="195" customFormat="1" ht="28.5">
      <c r="A274" s="183" t="s">
        <v>715</v>
      </c>
      <c r="B274" s="183" t="s">
        <v>1033</v>
      </c>
      <c r="C274" s="183" t="s">
        <v>1040</v>
      </c>
      <c r="D274" s="206">
        <v>43123</v>
      </c>
      <c r="E274" s="183" t="s">
        <v>733</v>
      </c>
      <c r="F274" s="183" t="s">
        <v>719</v>
      </c>
      <c r="G274" s="201">
        <v>10000000</v>
      </c>
      <c r="H274" s="201">
        <v>10000000</v>
      </c>
      <c r="I274" s="202" t="s">
        <v>720</v>
      </c>
    </row>
    <row r="275" spans="1:9" s="195" customFormat="1" ht="28.5">
      <c r="A275" s="183" t="s">
        <v>715</v>
      </c>
      <c r="B275" s="183" t="s">
        <v>1033</v>
      </c>
      <c r="C275" s="183" t="s">
        <v>1041</v>
      </c>
      <c r="D275" s="206">
        <v>43263</v>
      </c>
      <c r="E275" s="183" t="s">
        <v>1039</v>
      </c>
      <c r="F275" s="183" t="s">
        <v>719</v>
      </c>
      <c r="G275" s="201">
        <v>1200000</v>
      </c>
      <c r="H275" s="201">
        <v>1200000</v>
      </c>
      <c r="I275" s="202" t="s">
        <v>720</v>
      </c>
    </row>
    <row r="276" spans="1:9" s="195" customFormat="1">
      <c r="A276" s="183" t="s">
        <v>715</v>
      </c>
      <c r="B276" s="183" t="s">
        <v>1033</v>
      </c>
      <c r="C276" s="183" t="s">
        <v>1042</v>
      </c>
      <c r="D276" s="206">
        <v>43130</v>
      </c>
      <c r="E276" s="183" t="s">
        <v>733</v>
      </c>
      <c r="F276" s="183" t="s">
        <v>719</v>
      </c>
      <c r="G276" s="201">
        <v>2000000</v>
      </c>
      <c r="H276" s="201">
        <v>2000000</v>
      </c>
      <c r="I276" s="202" t="s">
        <v>720</v>
      </c>
    </row>
    <row r="277" spans="1:9" s="195" customFormat="1">
      <c r="A277" s="183" t="s">
        <v>715</v>
      </c>
      <c r="B277" s="197" t="s">
        <v>1043</v>
      </c>
      <c r="C277" s="184" t="s">
        <v>1044</v>
      </c>
      <c r="D277" s="206">
        <v>43299</v>
      </c>
      <c r="E277" s="184" t="s">
        <v>777</v>
      </c>
      <c r="F277" s="184" t="s">
        <v>719</v>
      </c>
      <c r="G277" s="186">
        <v>12019000</v>
      </c>
      <c r="H277" s="186">
        <v>12019000</v>
      </c>
      <c r="I277" s="184" t="s">
        <v>720</v>
      </c>
    </row>
    <row r="278" spans="1:9" s="195" customFormat="1" ht="28.5">
      <c r="A278" s="183" t="s">
        <v>715</v>
      </c>
      <c r="B278" s="197" t="s">
        <v>1043</v>
      </c>
      <c r="C278" s="184" t="s">
        <v>1045</v>
      </c>
      <c r="D278" s="206">
        <v>43104</v>
      </c>
      <c r="E278" s="184" t="s">
        <v>733</v>
      </c>
      <c r="F278" s="184" t="s">
        <v>719</v>
      </c>
      <c r="G278" s="186">
        <v>4569600</v>
      </c>
      <c r="H278" s="186">
        <v>4569600</v>
      </c>
      <c r="I278" s="184" t="s">
        <v>720</v>
      </c>
    </row>
    <row r="279" spans="1:9" s="195" customFormat="1" ht="28.5">
      <c r="A279" s="183" t="s">
        <v>715</v>
      </c>
      <c r="B279" s="197" t="s">
        <v>1043</v>
      </c>
      <c r="C279" s="184" t="s">
        <v>1046</v>
      </c>
      <c r="D279" s="206">
        <v>43104</v>
      </c>
      <c r="E279" s="184" t="s">
        <v>733</v>
      </c>
      <c r="F279" s="184" t="s">
        <v>719</v>
      </c>
      <c r="G279" s="186">
        <v>2600000</v>
      </c>
      <c r="H279" s="186">
        <v>2600000</v>
      </c>
      <c r="I279" s="184" t="s">
        <v>720</v>
      </c>
    </row>
    <row r="280" spans="1:9" s="195" customFormat="1" ht="28.5">
      <c r="A280" s="183" t="s">
        <v>715</v>
      </c>
      <c r="B280" s="197" t="s">
        <v>1043</v>
      </c>
      <c r="C280" s="184" t="s">
        <v>1047</v>
      </c>
      <c r="D280" s="206">
        <v>43104</v>
      </c>
      <c r="E280" s="184" t="s">
        <v>733</v>
      </c>
      <c r="F280" s="184" t="s">
        <v>719</v>
      </c>
      <c r="G280" s="186">
        <v>2998800</v>
      </c>
      <c r="H280" s="186">
        <v>2998800</v>
      </c>
      <c r="I280" s="184" t="s">
        <v>720</v>
      </c>
    </row>
    <row r="281" spans="1:9" s="195" customFormat="1">
      <c r="A281" s="183" t="s">
        <v>715</v>
      </c>
      <c r="B281" s="197" t="s">
        <v>1043</v>
      </c>
      <c r="C281" s="184" t="s">
        <v>1048</v>
      </c>
      <c r="D281" s="206">
        <v>43122</v>
      </c>
      <c r="E281" s="184" t="s">
        <v>733</v>
      </c>
      <c r="F281" s="184" t="s">
        <v>719</v>
      </c>
      <c r="G281" s="186">
        <v>2462000</v>
      </c>
      <c r="H281" s="186">
        <v>2462000</v>
      </c>
      <c r="I281" s="184" t="s">
        <v>720</v>
      </c>
    </row>
    <row r="282" spans="1:9" s="195" customFormat="1">
      <c r="A282" s="183" t="s">
        <v>715</v>
      </c>
      <c r="B282" s="197" t="s">
        <v>1043</v>
      </c>
      <c r="C282" s="184" t="s">
        <v>1049</v>
      </c>
      <c r="D282" s="206">
        <v>43104</v>
      </c>
      <c r="E282" s="184" t="s">
        <v>733</v>
      </c>
      <c r="F282" s="184" t="s">
        <v>719</v>
      </c>
      <c r="G282" s="186">
        <v>29750000</v>
      </c>
      <c r="H282" s="186">
        <v>29750000</v>
      </c>
      <c r="I282" s="184" t="s">
        <v>720</v>
      </c>
    </row>
    <row r="283" spans="1:9" s="195" customFormat="1" ht="28.5">
      <c r="A283" s="183" t="s">
        <v>715</v>
      </c>
      <c r="B283" s="197" t="s">
        <v>1043</v>
      </c>
      <c r="C283" s="184" t="s">
        <v>1050</v>
      </c>
      <c r="D283" s="206">
        <v>43414</v>
      </c>
      <c r="E283" s="184" t="s">
        <v>718</v>
      </c>
      <c r="F283" s="184" t="s">
        <v>719</v>
      </c>
      <c r="G283" s="186">
        <v>833000</v>
      </c>
      <c r="H283" s="186">
        <v>833000</v>
      </c>
      <c r="I283" s="184" t="s">
        <v>720</v>
      </c>
    </row>
    <row r="284" spans="1:9" s="195" customFormat="1" ht="42.75">
      <c r="A284" s="203" t="s">
        <v>864</v>
      </c>
      <c r="B284" s="203" t="s">
        <v>1051</v>
      </c>
      <c r="C284" s="203" t="s">
        <v>1052</v>
      </c>
      <c r="D284" s="191">
        <v>43132</v>
      </c>
      <c r="E284" s="203" t="s">
        <v>1053</v>
      </c>
      <c r="F284" s="203" t="s">
        <v>830</v>
      </c>
      <c r="G284" s="192">
        <v>3924336000</v>
      </c>
      <c r="H284" s="192" t="s">
        <v>1054</v>
      </c>
      <c r="I284" s="203" t="s">
        <v>753</v>
      </c>
    </row>
    <row r="285" spans="1:9" ht="114">
      <c r="A285" s="203" t="s">
        <v>715</v>
      </c>
      <c r="B285" s="203" t="s">
        <v>1055</v>
      </c>
      <c r="C285" s="203" t="s">
        <v>1056</v>
      </c>
      <c r="D285" s="191">
        <v>43132</v>
      </c>
      <c r="E285" s="203" t="s">
        <v>795</v>
      </c>
      <c r="F285" s="203" t="s">
        <v>814</v>
      </c>
      <c r="G285" s="192">
        <v>271952024</v>
      </c>
      <c r="H285" s="192">
        <v>271952024</v>
      </c>
      <c r="I285" s="203" t="s">
        <v>720</v>
      </c>
    </row>
    <row r="286" spans="1:9" ht="28.5">
      <c r="A286" s="203" t="s">
        <v>715</v>
      </c>
      <c r="B286" s="203" t="s">
        <v>1055</v>
      </c>
      <c r="C286" s="203" t="s">
        <v>1057</v>
      </c>
      <c r="D286" s="191">
        <v>43115</v>
      </c>
      <c r="E286" s="203" t="s">
        <v>1058</v>
      </c>
      <c r="F286" s="203" t="s">
        <v>719</v>
      </c>
      <c r="G286" s="192">
        <v>31635724.5</v>
      </c>
      <c r="H286" s="192">
        <v>31635724.5</v>
      </c>
      <c r="I286" s="203" t="s">
        <v>720</v>
      </c>
    </row>
    <row r="287" spans="1:9" ht="57">
      <c r="A287" s="203" t="s">
        <v>715</v>
      </c>
      <c r="B287" s="203" t="s">
        <v>1055</v>
      </c>
      <c r="C287" s="203" t="s">
        <v>1059</v>
      </c>
      <c r="D287" s="191">
        <v>43101</v>
      </c>
      <c r="E287" s="203" t="s">
        <v>733</v>
      </c>
      <c r="F287" s="203" t="s">
        <v>814</v>
      </c>
      <c r="G287" s="192">
        <v>324705888</v>
      </c>
      <c r="H287" s="192">
        <v>324705888</v>
      </c>
      <c r="I287" s="203" t="s">
        <v>720</v>
      </c>
    </row>
    <row r="288" spans="1:9" ht="142.5">
      <c r="A288" s="203" t="s">
        <v>715</v>
      </c>
      <c r="B288" s="203" t="s">
        <v>1055</v>
      </c>
      <c r="C288" s="203" t="s">
        <v>1060</v>
      </c>
      <c r="D288" s="191">
        <v>43132</v>
      </c>
      <c r="E288" s="203" t="s">
        <v>795</v>
      </c>
      <c r="F288" s="203" t="s">
        <v>830</v>
      </c>
      <c r="G288" s="192">
        <v>292960800</v>
      </c>
      <c r="H288" s="192" t="e">
        <f>[10]!Tabla14[[#This Row],[Valor total estimado]]</f>
        <v>#REF!</v>
      </c>
      <c r="I288" s="203" t="s">
        <v>720</v>
      </c>
    </row>
    <row r="289" spans="1:9">
      <c r="A289" s="203" t="s">
        <v>715</v>
      </c>
      <c r="B289" s="203" t="s">
        <v>1055</v>
      </c>
      <c r="C289" s="203" t="s">
        <v>1061</v>
      </c>
      <c r="D289" s="191">
        <v>43374</v>
      </c>
      <c r="E289" s="203" t="s">
        <v>795</v>
      </c>
      <c r="F289" s="203" t="s">
        <v>719</v>
      </c>
      <c r="G289" s="192">
        <v>38578550.399999999</v>
      </c>
      <c r="H289" s="192">
        <v>38578550.399999999</v>
      </c>
      <c r="I289" s="203" t="s">
        <v>720</v>
      </c>
    </row>
    <row r="290" spans="1:9" s="281" customFormat="1">
      <c r="A290" s="203" t="s">
        <v>715</v>
      </c>
      <c r="B290" s="203" t="s">
        <v>1055</v>
      </c>
      <c r="C290" s="203" t="s">
        <v>1062</v>
      </c>
      <c r="D290" s="191">
        <v>43252</v>
      </c>
      <c r="E290" s="203" t="s">
        <v>733</v>
      </c>
      <c r="F290" s="203" t="s">
        <v>719</v>
      </c>
      <c r="G290" s="192">
        <v>9845391</v>
      </c>
      <c r="H290" s="192">
        <v>9845391</v>
      </c>
      <c r="I290" s="203" t="s">
        <v>720</v>
      </c>
    </row>
    <row r="291" spans="1:9" s="281" customFormat="1" ht="71.25">
      <c r="A291" s="203" t="s">
        <v>715</v>
      </c>
      <c r="B291" s="203" t="s">
        <v>1055</v>
      </c>
      <c r="C291" s="203" t="s">
        <v>1063</v>
      </c>
      <c r="D291" s="191">
        <v>43191</v>
      </c>
      <c r="E291" s="203" t="s">
        <v>900</v>
      </c>
      <c r="F291" s="203" t="s">
        <v>830</v>
      </c>
      <c r="G291" s="192">
        <v>830000000</v>
      </c>
      <c r="H291" s="192">
        <v>830000000</v>
      </c>
      <c r="I291" s="203" t="s">
        <v>720</v>
      </c>
    </row>
    <row r="292" spans="1:9" ht="199.5">
      <c r="A292" s="203" t="s">
        <v>715</v>
      </c>
      <c r="B292" s="203" t="s">
        <v>1055</v>
      </c>
      <c r="C292" s="203" t="s">
        <v>1064</v>
      </c>
      <c r="D292" s="191">
        <v>43160</v>
      </c>
      <c r="E292" s="203" t="s">
        <v>740</v>
      </c>
      <c r="F292" s="203" t="s">
        <v>814</v>
      </c>
      <c r="G292" s="192">
        <v>320000000</v>
      </c>
      <c r="H292" s="192">
        <v>320000000</v>
      </c>
      <c r="I292" s="203" t="s">
        <v>720</v>
      </c>
    </row>
    <row r="293" spans="1:9" s="195" customFormat="1" ht="42.75">
      <c r="A293" s="203" t="s">
        <v>715</v>
      </c>
      <c r="B293" s="203" t="s">
        <v>1055</v>
      </c>
      <c r="C293" s="203" t="s">
        <v>1065</v>
      </c>
      <c r="D293" s="191">
        <v>43160</v>
      </c>
      <c r="E293" s="203" t="s">
        <v>740</v>
      </c>
      <c r="F293" s="203" t="s">
        <v>814</v>
      </c>
      <c r="G293" s="192">
        <v>130000000</v>
      </c>
      <c r="H293" s="192">
        <v>130000000</v>
      </c>
      <c r="I293" s="203" t="s">
        <v>720</v>
      </c>
    </row>
    <row r="294" spans="1:9" s="195" customFormat="1" ht="42.75">
      <c r="A294" s="203" t="s">
        <v>715</v>
      </c>
      <c r="B294" s="203" t="s">
        <v>1055</v>
      </c>
      <c r="C294" s="203" t="s">
        <v>1066</v>
      </c>
      <c r="D294" s="191">
        <v>43374</v>
      </c>
      <c r="E294" s="203" t="s">
        <v>724</v>
      </c>
      <c r="F294" s="203" t="s">
        <v>814</v>
      </c>
      <c r="G294" s="192">
        <v>139000000</v>
      </c>
      <c r="H294" s="192">
        <v>139000000</v>
      </c>
      <c r="I294" s="203" t="s">
        <v>720</v>
      </c>
    </row>
    <row r="295" spans="1:9" s="195" customFormat="1" ht="28.5">
      <c r="A295" s="183" t="s">
        <v>822</v>
      </c>
      <c r="B295" s="197" t="s">
        <v>1067</v>
      </c>
      <c r="C295" s="183" t="s">
        <v>1068</v>
      </c>
      <c r="D295" s="206">
        <v>43116</v>
      </c>
      <c r="E295" s="183" t="s">
        <v>795</v>
      </c>
      <c r="F295" s="183" t="s">
        <v>737</v>
      </c>
      <c r="G295" s="201">
        <v>59500000</v>
      </c>
      <c r="H295" s="201">
        <f t="shared" ref="H295:H300" si="0">+G295</f>
        <v>59500000</v>
      </c>
      <c r="I295" s="202" t="s">
        <v>720</v>
      </c>
    </row>
    <row r="296" spans="1:9" s="195" customFormat="1" ht="85.5">
      <c r="A296" s="183" t="s">
        <v>822</v>
      </c>
      <c r="B296" s="197" t="s">
        <v>1067</v>
      </c>
      <c r="C296" s="183" t="s">
        <v>1069</v>
      </c>
      <c r="D296" s="206">
        <v>43116</v>
      </c>
      <c r="E296" s="183" t="s">
        <v>795</v>
      </c>
      <c r="F296" s="183" t="s">
        <v>737</v>
      </c>
      <c r="G296" s="201">
        <v>104720000</v>
      </c>
      <c r="H296" s="201">
        <f t="shared" si="0"/>
        <v>104720000</v>
      </c>
      <c r="I296" s="202" t="s">
        <v>720</v>
      </c>
    </row>
    <row r="297" spans="1:9" s="195" customFormat="1" ht="85.5">
      <c r="A297" s="183" t="s">
        <v>822</v>
      </c>
      <c r="B297" s="197" t="s">
        <v>1067</v>
      </c>
      <c r="C297" s="183" t="s">
        <v>1070</v>
      </c>
      <c r="D297" s="206">
        <v>43116</v>
      </c>
      <c r="E297" s="183" t="s">
        <v>795</v>
      </c>
      <c r="F297" s="183" t="s">
        <v>737</v>
      </c>
      <c r="G297" s="201">
        <v>104720000</v>
      </c>
      <c r="H297" s="201">
        <f t="shared" si="0"/>
        <v>104720000</v>
      </c>
      <c r="I297" s="202" t="s">
        <v>720</v>
      </c>
    </row>
    <row r="298" spans="1:9" s="195" customFormat="1" ht="85.5">
      <c r="A298" s="183" t="s">
        <v>822</v>
      </c>
      <c r="B298" s="197" t="s">
        <v>1067</v>
      </c>
      <c r="C298" s="183" t="s">
        <v>1071</v>
      </c>
      <c r="D298" s="206">
        <v>43116</v>
      </c>
      <c r="E298" s="183" t="s">
        <v>795</v>
      </c>
      <c r="F298" s="183" t="s">
        <v>737</v>
      </c>
      <c r="G298" s="201">
        <v>223720000</v>
      </c>
      <c r="H298" s="201">
        <f t="shared" si="0"/>
        <v>223720000</v>
      </c>
      <c r="I298" s="202" t="s">
        <v>720</v>
      </c>
    </row>
    <row r="299" spans="1:9" s="195" customFormat="1" ht="42.75">
      <c r="A299" s="183" t="s">
        <v>822</v>
      </c>
      <c r="B299" s="197" t="s">
        <v>1067</v>
      </c>
      <c r="C299" s="183" t="s">
        <v>1072</v>
      </c>
      <c r="D299" s="206">
        <v>43116</v>
      </c>
      <c r="E299" s="183" t="s">
        <v>795</v>
      </c>
      <c r="F299" s="183" t="s">
        <v>737</v>
      </c>
      <c r="G299" s="201">
        <v>89250000</v>
      </c>
      <c r="H299" s="201">
        <f t="shared" si="0"/>
        <v>89250000</v>
      </c>
      <c r="I299" s="202" t="s">
        <v>720</v>
      </c>
    </row>
    <row r="300" spans="1:9" s="195" customFormat="1" ht="28.5">
      <c r="A300" s="183" t="s">
        <v>822</v>
      </c>
      <c r="B300" s="197" t="s">
        <v>1067</v>
      </c>
      <c r="C300" s="183" t="s">
        <v>1073</v>
      </c>
      <c r="D300" s="206">
        <v>43116</v>
      </c>
      <c r="E300" s="183" t="s">
        <v>795</v>
      </c>
      <c r="F300" s="183" t="s">
        <v>737</v>
      </c>
      <c r="G300" s="201">
        <v>59500000</v>
      </c>
      <c r="H300" s="201">
        <f t="shared" si="0"/>
        <v>59500000</v>
      </c>
      <c r="I300" s="202" t="s">
        <v>720</v>
      </c>
    </row>
    <row r="301" spans="1:9" s="195" customFormat="1" ht="28.5">
      <c r="A301" s="189" t="s">
        <v>715</v>
      </c>
      <c r="B301" s="189" t="s">
        <v>1074</v>
      </c>
      <c r="C301" s="198" t="s">
        <v>1075</v>
      </c>
      <c r="D301" s="191">
        <v>43146</v>
      </c>
      <c r="E301" s="222"/>
      <c r="F301" s="198" t="s">
        <v>719</v>
      </c>
      <c r="G301" s="192">
        <v>27000000</v>
      </c>
      <c r="H301" s="192">
        <v>27000000</v>
      </c>
      <c r="I301" s="198" t="s">
        <v>720</v>
      </c>
    </row>
    <row r="302" spans="1:9" s="195" customFormat="1" ht="28.5">
      <c r="A302" s="189" t="s">
        <v>715</v>
      </c>
      <c r="B302" s="189" t="s">
        <v>1074</v>
      </c>
      <c r="C302" s="198" t="s">
        <v>1076</v>
      </c>
      <c r="D302" s="191">
        <v>43146</v>
      </c>
      <c r="E302" s="222"/>
      <c r="F302" s="198" t="s">
        <v>719</v>
      </c>
      <c r="G302" s="192">
        <v>500000</v>
      </c>
      <c r="H302" s="192">
        <v>500000</v>
      </c>
      <c r="I302" s="198" t="s">
        <v>720</v>
      </c>
    </row>
    <row r="303" spans="1:9" s="195" customFormat="1" ht="28.5">
      <c r="A303" s="189" t="s">
        <v>715</v>
      </c>
      <c r="B303" s="189" t="s">
        <v>1074</v>
      </c>
      <c r="C303" s="198" t="s">
        <v>1077</v>
      </c>
      <c r="D303" s="191">
        <v>43146</v>
      </c>
      <c r="E303" s="222"/>
      <c r="F303" s="198" t="s">
        <v>719</v>
      </c>
      <c r="G303" s="192">
        <v>800000</v>
      </c>
      <c r="H303" s="192">
        <v>800000</v>
      </c>
      <c r="I303" s="198" t="s">
        <v>720</v>
      </c>
    </row>
    <row r="304" spans="1:9" s="195" customFormat="1" ht="28.5">
      <c r="A304" s="189" t="s">
        <v>715</v>
      </c>
      <c r="B304" s="189" t="s">
        <v>1074</v>
      </c>
      <c r="C304" s="198" t="s">
        <v>1078</v>
      </c>
      <c r="D304" s="191">
        <v>43146</v>
      </c>
      <c r="E304" s="222"/>
      <c r="F304" s="198" t="s">
        <v>719</v>
      </c>
      <c r="G304" s="192">
        <v>1000000</v>
      </c>
      <c r="H304" s="192">
        <v>1000000</v>
      </c>
      <c r="I304" s="198" t="s">
        <v>720</v>
      </c>
    </row>
    <row r="305" spans="1:9" s="195" customFormat="1" ht="28.5">
      <c r="A305" s="189" t="s">
        <v>715</v>
      </c>
      <c r="B305" s="189" t="s">
        <v>1074</v>
      </c>
      <c r="C305" s="198" t="s">
        <v>1079</v>
      </c>
      <c r="D305" s="191">
        <v>43146</v>
      </c>
      <c r="E305" s="222"/>
      <c r="F305" s="198" t="s">
        <v>719</v>
      </c>
      <c r="G305" s="192">
        <v>500000</v>
      </c>
      <c r="H305" s="192">
        <v>500000</v>
      </c>
      <c r="I305" s="198" t="s">
        <v>720</v>
      </c>
    </row>
    <row r="306" spans="1:9" s="195" customFormat="1">
      <c r="A306" s="189" t="s">
        <v>715</v>
      </c>
      <c r="B306" s="189" t="s">
        <v>1080</v>
      </c>
      <c r="C306" s="190" t="s">
        <v>763</v>
      </c>
      <c r="D306" s="191">
        <v>43133</v>
      </c>
      <c r="E306" s="190" t="s">
        <v>733</v>
      </c>
      <c r="F306" s="190" t="s">
        <v>719</v>
      </c>
      <c r="G306" s="192">
        <v>1200000</v>
      </c>
      <c r="H306" s="192">
        <v>1200000</v>
      </c>
      <c r="I306" s="190" t="s">
        <v>720</v>
      </c>
    </row>
    <row r="307" spans="1:9" s="195" customFormat="1" ht="28.5">
      <c r="A307" s="189" t="s">
        <v>715</v>
      </c>
      <c r="B307" s="189" t="s">
        <v>1080</v>
      </c>
      <c r="C307" s="190" t="s">
        <v>1081</v>
      </c>
      <c r="D307" s="191">
        <v>43101</v>
      </c>
      <c r="E307" s="190" t="s">
        <v>728</v>
      </c>
      <c r="F307" s="190" t="s">
        <v>719</v>
      </c>
      <c r="G307" s="192">
        <v>10000000</v>
      </c>
      <c r="H307" s="192">
        <v>10000000</v>
      </c>
      <c r="I307" s="190" t="s">
        <v>720</v>
      </c>
    </row>
    <row r="308" spans="1:9" s="195" customFormat="1">
      <c r="A308" s="189" t="s">
        <v>715</v>
      </c>
      <c r="B308" s="189" t="s">
        <v>1080</v>
      </c>
      <c r="C308" s="190" t="s">
        <v>1082</v>
      </c>
      <c r="D308" s="191">
        <v>43221</v>
      </c>
      <c r="E308" s="190" t="s">
        <v>728</v>
      </c>
      <c r="F308" s="190" t="s">
        <v>719</v>
      </c>
      <c r="G308" s="192">
        <v>3200000</v>
      </c>
      <c r="H308" s="192">
        <v>3200000</v>
      </c>
      <c r="I308" s="190" t="s">
        <v>720</v>
      </c>
    </row>
    <row r="309" spans="1:9" s="195" customFormat="1" ht="28.5">
      <c r="A309" s="189" t="s">
        <v>715</v>
      </c>
      <c r="B309" s="189" t="s">
        <v>1080</v>
      </c>
      <c r="C309" s="190" t="s">
        <v>1083</v>
      </c>
      <c r="D309" s="191">
        <v>43344</v>
      </c>
      <c r="E309" s="190" t="s">
        <v>733</v>
      </c>
      <c r="F309" s="190" t="s">
        <v>719</v>
      </c>
      <c r="G309" s="192">
        <v>4000000</v>
      </c>
      <c r="H309" s="192">
        <v>4000000</v>
      </c>
      <c r="I309" s="190" t="s">
        <v>720</v>
      </c>
    </row>
    <row r="310" spans="1:9" s="195" customFormat="1">
      <c r="A310" s="189" t="s">
        <v>715</v>
      </c>
      <c r="B310" s="189" t="s">
        <v>1080</v>
      </c>
      <c r="C310" s="190" t="s">
        <v>768</v>
      </c>
      <c r="D310" s="191">
        <v>43125</v>
      </c>
      <c r="E310" s="190" t="s">
        <v>733</v>
      </c>
      <c r="F310" s="190" t="s">
        <v>719</v>
      </c>
      <c r="G310" s="192">
        <v>1500000</v>
      </c>
      <c r="H310" s="192">
        <v>1500000</v>
      </c>
      <c r="I310" s="190" t="s">
        <v>720</v>
      </c>
    </row>
    <row r="311" spans="1:9" s="195" customFormat="1" ht="28.5">
      <c r="A311" s="189" t="s">
        <v>715</v>
      </c>
      <c r="B311" s="189" t="s">
        <v>1080</v>
      </c>
      <c r="C311" s="190" t="s">
        <v>1084</v>
      </c>
      <c r="D311" s="191">
        <v>43125</v>
      </c>
      <c r="E311" s="190" t="s">
        <v>733</v>
      </c>
      <c r="F311" s="190" t="s">
        <v>737</v>
      </c>
      <c r="G311" s="192">
        <v>22123872</v>
      </c>
      <c r="H311" s="192">
        <v>22123872</v>
      </c>
      <c r="I311" s="190" t="s">
        <v>720</v>
      </c>
    </row>
    <row r="312" spans="1:9" ht="28.5">
      <c r="A312" s="189" t="s">
        <v>715</v>
      </c>
      <c r="B312" s="189" t="s">
        <v>1080</v>
      </c>
      <c r="C312" s="190" t="s">
        <v>1085</v>
      </c>
      <c r="D312" s="191">
        <v>43125</v>
      </c>
      <c r="E312" s="190" t="s">
        <v>733</v>
      </c>
      <c r="F312" s="190" t="s">
        <v>737</v>
      </c>
      <c r="G312" s="192">
        <v>22123872</v>
      </c>
      <c r="H312" s="192">
        <v>22123872</v>
      </c>
      <c r="I312" s="190" t="s">
        <v>720</v>
      </c>
    </row>
    <row r="313" spans="1:9" ht="28.5">
      <c r="A313" s="189" t="s">
        <v>715</v>
      </c>
      <c r="B313" s="189" t="s">
        <v>1080</v>
      </c>
      <c r="C313" s="190" t="s">
        <v>1086</v>
      </c>
      <c r="D313" s="191">
        <v>43125</v>
      </c>
      <c r="E313" s="190" t="s">
        <v>733</v>
      </c>
      <c r="F313" s="190" t="s">
        <v>737</v>
      </c>
      <c r="G313" s="192">
        <v>22123872</v>
      </c>
      <c r="H313" s="192">
        <v>22123872</v>
      </c>
      <c r="I313" s="190" t="s">
        <v>720</v>
      </c>
    </row>
    <row r="314" spans="1:9">
      <c r="A314" s="189" t="s">
        <v>715</v>
      </c>
      <c r="B314" s="189" t="s">
        <v>1087</v>
      </c>
      <c r="C314" s="190" t="s">
        <v>1088</v>
      </c>
      <c r="D314" s="191">
        <v>43132</v>
      </c>
      <c r="E314" s="190"/>
      <c r="F314" s="190" t="s">
        <v>719</v>
      </c>
      <c r="G314" s="192">
        <v>7000000</v>
      </c>
      <c r="H314" s="192">
        <v>7000000</v>
      </c>
      <c r="I314" s="190" t="s">
        <v>720</v>
      </c>
    </row>
    <row r="315" spans="1:9">
      <c r="A315" s="189" t="s">
        <v>715</v>
      </c>
      <c r="B315" s="189" t="s">
        <v>1087</v>
      </c>
      <c r="C315" s="190" t="s">
        <v>1089</v>
      </c>
      <c r="D315" s="191">
        <v>43132</v>
      </c>
      <c r="E315" s="190"/>
      <c r="F315" s="190" t="s">
        <v>719</v>
      </c>
      <c r="G315" s="192">
        <v>714000</v>
      </c>
      <c r="H315" s="192">
        <v>714000</v>
      </c>
      <c r="I315" s="190" t="s">
        <v>720</v>
      </c>
    </row>
    <row r="316" spans="1:9">
      <c r="A316" s="189" t="s">
        <v>715</v>
      </c>
      <c r="B316" s="189" t="s">
        <v>1087</v>
      </c>
      <c r="C316" s="190" t="s">
        <v>1090</v>
      </c>
      <c r="D316" s="191">
        <v>43146</v>
      </c>
      <c r="E316" s="190"/>
      <c r="F316" s="190" t="s">
        <v>719</v>
      </c>
      <c r="G316" s="192">
        <v>20000000</v>
      </c>
      <c r="H316" s="192">
        <v>20000000</v>
      </c>
      <c r="I316" s="190" t="s">
        <v>720</v>
      </c>
    </row>
    <row r="317" spans="1:9">
      <c r="A317" s="189" t="s">
        <v>715</v>
      </c>
      <c r="B317" s="189" t="s">
        <v>1087</v>
      </c>
      <c r="C317" s="190" t="s">
        <v>1091</v>
      </c>
      <c r="D317" s="191">
        <v>43282</v>
      </c>
      <c r="E317" s="190"/>
      <c r="F317" s="190" t="s">
        <v>719</v>
      </c>
      <c r="G317" s="192">
        <v>500000</v>
      </c>
      <c r="H317" s="192">
        <v>500000</v>
      </c>
      <c r="I317" s="190" t="s">
        <v>720</v>
      </c>
    </row>
    <row r="318" spans="1:9" ht="28.5">
      <c r="A318" s="189" t="s">
        <v>715</v>
      </c>
      <c r="B318" s="189" t="s">
        <v>1087</v>
      </c>
      <c r="C318" s="190" t="s">
        <v>1092</v>
      </c>
      <c r="D318" s="191">
        <v>43191</v>
      </c>
      <c r="E318" s="190"/>
      <c r="F318" s="190" t="s">
        <v>719</v>
      </c>
      <c r="G318" s="192">
        <v>1100000</v>
      </c>
      <c r="H318" s="192">
        <v>1100000</v>
      </c>
      <c r="I318" s="190" t="s">
        <v>720</v>
      </c>
    </row>
    <row r="319" spans="1:9" ht="28.5">
      <c r="A319" s="189" t="s">
        <v>715</v>
      </c>
      <c r="B319" s="189" t="s">
        <v>1087</v>
      </c>
      <c r="C319" s="190" t="s">
        <v>1093</v>
      </c>
      <c r="D319" s="191">
        <v>43160</v>
      </c>
      <c r="E319" s="190"/>
      <c r="F319" s="190" t="s">
        <v>719</v>
      </c>
      <c r="G319" s="192">
        <v>860000</v>
      </c>
      <c r="H319" s="192">
        <v>860000</v>
      </c>
      <c r="I319" s="190" t="s">
        <v>720</v>
      </c>
    </row>
    <row r="320" spans="1:9">
      <c r="A320" s="189" t="s">
        <v>715</v>
      </c>
      <c r="B320" s="189" t="s">
        <v>1087</v>
      </c>
      <c r="C320" s="190" t="s">
        <v>1094</v>
      </c>
      <c r="D320" s="191">
        <v>43221</v>
      </c>
      <c r="E320" s="190"/>
      <c r="F320" s="190" t="s">
        <v>719</v>
      </c>
      <c r="G320" s="192">
        <v>1970000</v>
      </c>
      <c r="H320" s="192">
        <v>1970000</v>
      </c>
      <c r="I320" s="190" t="s">
        <v>720</v>
      </c>
    </row>
    <row r="321" spans="1:9" ht="85.5">
      <c r="A321" s="183" t="s">
        <v>864</v>
      </c>
      <c r="B321" s="183" t="s">
        <v>1095</v>
      </c>
      <c r="C321" s="183" t="s">
        <v>1096</v>
      </c>
      <c r="D321" s="206">
        <v>43115</v>
      </c>
      <c r="E321" s="183" t="s">
        <v>733</v>
      </c>
      <c r="F321" s="183" t="s">
        <v>719</v>
      </c>
      <c r="G321" s="194">
        <v>30000000</v>
      </c>
      <c r="H321" s="194">
        <v>30000000</v>
      </c>
      <c r="I321" s="183" t="s">
        <v>720</v>
      </c>
    </row>
    <row r="322" spans="1:9" ht="42.75">
      <c r="A322" s="183" t="s">
        <v>864</v>
      </c>
      <c r="B322" s="183" t="s">
        <v>1095</v>
      </c>
      <c r="C322" s="183" t="s">
        <v>1097</v>
      </c>
      <c r="D322" s="206">
        <v>43111</v>
      </c>
      <c r="E322" s="183" t="s">
        <v>733</v>
      </c>
      <c r="F322" s="183" t="s">
        <v>719</v>
      </c>
      <c r="G322" s="194">
        <v>176000000</v>
      </c>
      <c r="H322" s="194">
        <v>176000000</v>
      </c>
      <c r="I322" s="183" t="s">
        <v>720</v>
      </c>
    </row>
    <row r="323" spans="1:9" ht="28.5">
      <c r="A323" s="189" t="s">
        <v>715</v>
      </c>
      <c r="B323" s="189" t="s">
        <v>1098</v>
      </c>
      <c r="C323" s="190" t="s">
        <v>1099</v>
      </c>
      <c r="D323" s="191">
        <v>43327</v>
      </c>
      <c r="E323" s="190" t="s">
        <v>900</v>
      </c>
      <c r="F323" s="190" t="s">
        <v>719</v>
      </c>
      <c r="G323" s="192">
        <v>1500000</v>
      </c>
      <c r="H323" s="192">
        <v>1500000</v>
      </c>
      <c r="I323" s="190" t="s">
        <v>720</v>
      </c>
    </row>
    <row r="324" spans="1:9" ht="28.5">
      <c r="A324" s="189" t="s">
        <v>715</v>
      </c>
      <c r="B324" s="189" t="s">
        <v>1098</v>
      </c>
      <c r="C324" s="190" t="s">
        <v>1032</v>
      </c>
      <c r="D324" s="191">
        <v>43343</v>
      </c>
      <c r="E324" s="190" t="s">
        <v>774</v>
      </c>
      <c r="F324" s="190" t="s">
        <v>719</v>
      </c>
      <c r="G324" s="192">
        <v>2600000</v>
      </c>
      <c r="H324" s="192">
        <v>2600000</v>
      </c>
      <c r="I324" s="190" t="s">
        <v>720</v>
      </c>
    </row>
    <row r="325" spans="1:9" customFormat="1" ht="15">
      <c r="A325" s="189" t="s">
        <v>715</v>
      </c>
      <c r="B325" s="189" t="s">
        <v>1098</v>
      </c>
      <c r="C325" s="190" t="s">
        <v>1100</v>
      </c>
      <c r="D325" s="191">
        <v>43101</v>
      </c>
      <c r="E325" s="190" t="s">
        <v>733</v>
      </c>
      <c r="F325" s="190" t="s">
        <v>719</v>
      </c>
      <c r="G325" s="192">
        <v>11019017</v>
      </c>
      <c r="H325" s="192">
        <v>11019017</v>
      </c>
      <c r="I325" s="190" t="s">
        <v>720</v>
      </c>
    </row>
    <row r="326" spans="1:9" customFormat="1" ht="86.25">
      <c r="A326" s="189" t="s">
        <v>715</v>
      </c>
      <c r="B326" s="189" t="s">
        <v>1101</v>
      </c>
      <c r="C326" s="190" t="s">
        <v>1102</v>
      </c>
      <c r="D326" s="191">
        <v>43456</v>
      </c>
      <c r="E326" s="190" t="s">
        <v>733</v>
      </c>
      <c r="F326" s="190" t="s">
        <v>737</v>
      </c>
      <c r="G326" s="192">
        <v>35500000</v>
      </c>
      <c r="H326" s="192">
        <v>35500000</v>
      </c>
      <c r="I326" s="190" t="s">
        <v>720</v>
      </c>
    </row>
    <row r="327" spans="1:9" customFormat="1" ht="86.25">
      <c r="A327" s="189" t="s">
        <v>715</v>
      </c>
      <c r="B327" s="189" t="s">
        <v>1101</v>
      </c>
      <c r="C327" s="190" t="s">
        <v>1103</v>
      </c>
      <c r="D327" s="191">
        <v>43456</v>
      </c>
      <c r="E327" s="190" t="s">
        <v>733</v>
      </c>
      <c r="F327" s="190" t="s">
        <v>737</v>
      </c>
      <c r="G327" s="192">
        <v>35500000</v>
      </c>
      <c r="H327" s="192">
        <v>35500000</v>
      </c>
      <c r="I327" s="190" t="s">
        <v>720</v>
      </c>
    </row>
    <row r="328" spans="1:9" customFormat="1" ht="86.25">
      <c r="A328" s="189" t="s">
        <v>715</v>
      </c>
      <c r="B328" s="189" t="s">
        <v>1101</v>
      </c>
      <c r="C328" s="190" t="s">
        <v>1104</v>
      </c>
      <c r="D328" s="191">
        <v>43456</v>
      </c>
      <c r="E328" s="190" t="s">
        <v>733</v>
      </c>
      <c r="F328" s="190" t="s">
        <v>737</v>
      </c>
      <c r="G328" s="192">
        <v>35500000</v>
      </c>
      <c r="H328" s="192">
        <v>35500000</v>
      </c>
      <c r="I328" s="190" t="s">
        <v>720</v>
      </c>
    </row>
    <row r="329" spans="1:9" customFormat="1" ht="86.25">
      <c r="A329" s="189" t="s">
        <v>715</v>
      </c>
      <c r="B329" s="189" t="s">
        <v>1101</v>
      </c>
      <c r="C329" s="190" t="s">
        <v>1105</v>
      </c>
      <c r="D329" s="191">
        <v>43456</v>
      </c>
      <c r="E329" s="190" t="s">
        <v>733</v>
      </c>
      <c r="F329" s="190" t="s">
        <v>737</v>
      </c>
      <c r="G329" s="192">
        <v>35500000</v>
      </c>
      <c r="H329" s="192">
        <v>35500000</v>
      </c>
      <c r="I329" s="190" t="s">
        <v>720</v>
      </c>
    </row>
    <row r="330" spans="1:9" customFormat="1" ht="29.25">
      <c r="A330" s="189" t="s">
        <v>715</v>
      </c>
      <c r="B330" s="189" t="s">
        <v>1101</v>
      </c>
      <c r="C330" s="190" t="s">
        <v>1106</v>
      </c>
      <c r="D330" s="191">
        <v>43456</v>
      </c>
      <c r="E330" s="190" t="s">
        <v>733</v>
      </c>
      <c r="F330" s="190" t="s">
        <v>719</v>
      </c>
      <c r="G330" s="192">
        <v>55000000</v>
      </c>
      <c r="H330" s="192">
        <v>55000000</v>
      </c>
      <c r="I330" s="190" t="s">
        <v>720</v>
      </c>
    </row>
    <row r="331" spans="1:9" customFormat="1" ht="72">
      <c r="A331" s="189" t="s">
        <v>715</v>
      </c>
      <c r="B331" s="189" t="s">
        <v>1101</v>
      </c>
      <c r="C331" s="190" t="s">
        <v>1107</v>
      </c>
      <c r="D331" s="191">
        <v>43105</v>
      </c>
      <c r="E331" s="190" t="s">
        <v>724</v>
      </c>
      <c r="F331" s="190" t="s">
        <v>719</v>
      </c>
      <c r="G331" s="192">
        <v>9531000</v>
      </c>
      <c r="H331" s="192">
        <v>9531000</v>
      </c>
      <c r="I331" s="190" t="s">
        <v>720</v>
      </c>
    </row>
    <row r="332" spans="1:9" customFormat="1" ht="43.5">
      <c r="A332" s="189" t="s">
        <v>715</v>
      </c>
      <c r="B332" s="189" t="s">
        <v>1101</v>
      </c>
      <c r="C332" s="190" t="s">
        <v>1108</v>
      </c>
      <c r="D332" s="191">
        <v>43105</v>
      </c>
      <c r="E332" s="190" t="s">
        <v>733</v>
      </c>
      <c r="F332" s="190" t="s">
        <v>719</v>
      </c>
      <c r="G332" s="192">
        <v>3000000</v>
      </c>
      <c r="H332" s="192">
        <v>3000000</v>
      </c>
      <c r="I332" s="190" t="s">
        <v>720</v>
      </c>
    </row>
    <row r="333" spans="1:9" customFormat="1" ht="72">
      <c r="A333" s="189" t="s">
        <v>715</v>
      </c>
      <c r="B333" s="189" t="s">
        <v>1101</v>
      </c>
      <c r="C333" s="190" t="s">
        <v>1109</v>
      </c>
      <c r="D333" s="191">
        <v>43115</v>
      </c>
      <c r="E333" s="190" t="s">
        <v>825</v>
      </c>
      <c r="F333" s="190" t="s">
        <v>719</v>
      </c>
      <c r="G333" s="192">
        <v>3000000</v>
      </c>
      <c r="H333" s="192">
        <v>3000000</v>
      </c>
      <c r="I333" s="190" t="s">
        <v>720</v>
      </c>
    </row>
    <row r="334" spans="1:9" customFormat="1" ht="15">
      <c r="A334" s="189" t="s">
        <v>715</v>
      </c>
      <c r="B334" s="189" t="s">
        <v>1110</v>
      </c>
      <c r="C334" s="190" t="s">
        <v>1111</v>
      </c>
      <c r="D334" s="191">
        <v>43122</v>
      </c>
      <c r="E334" s="190" t="s">
        <v>795</v>
      </c>
      <c r="F334" s="190" t="s">
        <v>719</v>
      </c>
      <c r="G334" s="192">
        <v>3355000</v>
      </c>
      <c r="H334" s="192">
        <v>3355000</v>
      </c>
      <c r="I334" s="190" t="s">
        <v>720</v>
      </c>
    </row>
    <row r="335" spans="1:9" customFormat="1" ht="15">
      <c r="A335" s="189" t="s">
        <v>715</v>
      </c>
      <c r="B335" s="189" t="s">
        <v>1110</v>
      </c>
      <c r="C335" s="190" t="s">
        <v>1112</v>
      </c>
      <c r="D335" s="191">
        <v>43129</v>
      </c>
      <c r="E335" s="190" t="s">
        <v>740</v>
      </c>
      <c r="F335" s="190" t="s">
        <v>719</v>
      </c>
      <c r="G335" s="192">
        <v>11310000</v>
      </c>
      <c r="H335" s="192">
        <v>11310000</v>
      </c>
      <c r="I335" s="190" t="s">
        <v>720</v>
      </c>
    </row>
    <row r="336" spans="1:9" customFormat="1" ht="15">
      <c r="A336" s="189" t="s">
        <v>715</v>
      </c>
      <c r="B336" s="189" t="s">
        <v>1110</v>
      </c>
      <c r="C336" s="190" t="s">
        <v>1113</v>
      </c>
      <c r="D336" s="191">
        <v>43126</v>
      </c>
      <c r="E336" s="190" t="s">
        <v>795</v>
      </c>
      <c r="F336" s="190" t="s">
        <v>719</v>
      </c>
      <c r="G336" s="192">
        <v>2000000</v>
      </c>
      <c r="H336" s="192">
        <v>2000000</v>
      </c>
      <c r="I336" s="190" t="s">
        <v>720</v>
      </c>
    </row>
    <row r="337" spans="1:9" customFormat="1" ht="15">
      <c r="A337" s="189" t="s">
        <v>715</v>
      </c>
      <c r="B337" s="189" t="s">
        <v>1110</v>
      </c>
      <c r="C337" s="190" t="s">
        <v>1114</v>
      </c>
      <c r="D337" s="191">
        <v>43122</v>
      </c>
      <c r="E337" s="190" t="s">
        <v>740</v>
      </c>
      <c r="F337" s="190" t="s">
        <v>719</v>
      </c>
      <c r="G337" s="192">
        <v>3355000</v>
      </c>
      <c r="H337" s="192">
        <v>3355000</v>
      </c>
      <c r="I337" s="190" t="s">
        <v>720</v>
      </c>
    </row>
    <row r="338" spans="1:9" customFormat="1" ht="57">
      <c r="A338" s="183" t="s">
        <v>883</v>
      </c>
      <c r="B338" s="183" t="s">
        <v>386</v>
      </c>
      <c r="C338" s="183" t="s">
        <v>1115</v>
      </c>
      <c r="D338" s="206">
        <v>43123</v>
      </c>
      <c r="E338" s="183" t="s">
        <v>1017</v>
      </c>
      <c r="F338" s="183" t="s">
        <v>719</v>
      </c>
      <c r="G338" s="194">
        <v>18749808</v>
      </c>
      <c r="H338" s="194">
        <v>18749808</v>
      </c>
      <c r="I338" s="183" t="s">
        <v>720</v>
      </c>
    </row>
    <row r="339" spans="1:9" customFormat="1" ht="114">
      <c r="A339" s="183" t="s">
        <v>883</v>
      </c>
      <c r="B339" s="183" t="s">
        <v>386</v>
      </c>
      <c r="C339" s="183" t="s">
        <v>1116</v>
      </c>
      <c r="D339" s="213">
        <v>43282</v>
      </c>
      <c r="E339" s="183" t="s">
        <v>733</v>
      </c>
      <c r="F339" s="183" t="s">
        <v>719</v>
      </c>
      <c r="G339" s="194">
        <v>38520000</v>
      </c>
      <c r="H339" s="194">
        <v>38520000</v>
      </c>
      <c r="I339" s="183" t="s">
        <v>720</v>
      </c>
    </row>
    <row r="340" spans="1:9" customFormat="1" ht="71.25">
      <c r="A340" s="183" t="s">
        <v>883</v>
      </c>
      <c r="B340" s="183" t="s">
        <v>386</v>
      </c>
      <c r="C340" s="183" t="s">
        <v>1117</v>
      </c>
      <c r="D340" s="206">
        <v>43117</v>
      </c>
      <c r="E340" s="183" t="s">
        <v>733</v>
      </c>
      <c r="F340" s="183" t="s">
        <v>719</v>
      </c>
      <c r="G340" s="194">
        <v>15000000</v>
      </c>
      <c r="H340" s="194">
        <v>15000000</v>
      </c>
      <c r="I340" s="183" t="s">
        <v>720</v>
      </c>
    </row>
    <row r="341" spans="1:9" customFormat="1" ht="71.25">
      <c r="A341" s="183" t="s">
        <v>883</v>
      </c>
      <c r="B341" s="183" t="s">
        <v>386</v>
      </c>
      <c r="C341" s="183" t="s">
        <v>1118</v>
      </c>
      <c r="D341" s="206">
        <v>43123</v>
      </c>
      <c r="E341" s="183" t="s">
        <v>733</v>
      </c>
      <c r="F341" s="183" t="s">
        <v>719</v>
      </c>
      <c r="G341" s="194">
        <v>79000000</v>
      </c>
      <c r="H341" s="194">
        <v>79000000</v>
      </c>
      <c r="I341" s="183" t="s">
        <v>720</v>
      </c>
    </row>
    <row r="342" spans="1:9" customFormat="1" ht="57">
      <c r="A342" s="183" t="s">
        <v>883</v>
      </c>
      <c r="B342" s="183" t="s">
        <v>386</v>
      </c>
      <c r="C342" s="183" t="s">
        <v>1119</v>
      </c>
      <c r="D342" s="206">
        <v>43253</v>
      </c>
      <c r="E342" s="183" t="s">
        <v>733</v>
      </c>
      <c r="F342" s="183" t="s">
        <v>719</v>
      </c>
      <c r="G342" s="194">
        <v>436051750</v>
      </c>
      <c r="H342" s="194">
        <v>288922069</v>
      </c>
      <c r="I342" s="183" t="s">
        <v>753</v>
      </c>
    </row>
    <row r="343" spans="1:9" customFormat="1" ht="85.5">
      <c r="A343" s="183" t="s">
        <v>883</v>
      </c>
      <c r="B343" s="183" t="s">
        <v>386</v>
      </c>
      <c r="C343" s="183" t="s">
        <v>1120</v>
      </c>
      <c r="D343" s="206">
        <v>43109</v>
      </c>
      <c r="E343" s="183" t="s">
        <v>733</v>
      </c>
      <c r="F343" s="183" t="s">
        <v>719</v>
      </c>
      <c r="G343" s="194">
        <v>19946667</v>
      </c>
      <c r="H343" s="194">
        <v>19946667</v>
      </c>
      <c r="I343" s="183" t="s">
        <v>720</v>
      </c>
    </row>
    <row r="344" spans="1:9" customFormat="1" ht="99.75">
      <c r="A344" s="183" t="s">
        <v>883</v>
      </c>
      <c r="B344" s="183" t="s">
        <v>386</v>
      </c>
      <c r="C344" s="183" t="s">
        <v>1121</v>
      </c>
      <c r="D344" s="206">
        <v>43115</v>
      </c>
      <c r="E344" s="183" t="s">
        <v>733</v>
      </c>
      <c r="F344" s="183" t="s">
        <v>719</v>
      </c>
      <c r="G344" s="194">
        <v>65146667</v>
      </c>
      <c r="H344" s="194">
        <v>65146667</v>
      </c>
      <c r="I344" s="183" t="s">
        <v>720</v>
      </c>
    </row>
    <row r="345" spans="1:9" customFormat="1" ht="42.75">
      <c r="A345" s="183" t="s">
        <v>883</v>
      </c>
      <c r="B345" s="183" t="s">
        <v>386</v>
      </c>
      <c r="C345" s="183" t="s">
        <v>1122</v>
      </c>
      <c r="D345" s="206">
        <v>43109</v>
      </c>
      <c r="E345" s="183" t="s">
        <v>733</v>
      </c>
      <c r="F345" s="183" t="s">
        <v>719</v>
      </c>
      <c r="G345" s="194">
        <v>35200000</v>
      </c>
      <c r="H345" s="194">
        <v>35200000</v>
      </c>
      <c r="I345" s="183" t="s">
        <v>720</v>
      </c>
    </row>
    <row r="346" spans="1:9" customFormat="1" ht="29.25">
      <c r="A346" s="189" t="s">
        <v>715</v>
      </c>
      <c r="B346" s="189" t="s">
        <v>1123</v>
      </c>
      <c r="C346" s="190" t="s">
        <v>1124</v>
      </c>
      <c r="D346" s="191">
        <v>43132</v>
      </c>
      <c r="E346" s="190" t="s">
        <v>795</v>
      </c>
      <c r="F346" s="190" t="s">
        <v>719</v>
      </c>
      <c r="G346" s="192">
        <v>13000000</v>
      </c>
      <c r="H346" s="192">
        <v>10000000</v>
      </c>
      <c r="I346" s="190" t="s">
        <v>720</v>
      </c>
    </row>
    <row r="347" spans="1:9" customFormat="1" ht="29.25">
      <c r="A347" s="189" t="s">
        <v>715</v>
      </c>
      <c r="B347" s="189" t="s">
        <v>1123</v>
      </c>
      <c r="C347" s="190" t="s">
        <v>1125</v>
      </c>
      <c r="D347" s="191">
        <v>43132</v>
      </c>
      <c r="E347" s="190" t="s">
        <v>795</v>
      </c>
      <c r="F347" s="190" t="s">
        <v>719</v>
      </c>
      <c r="G347" s="192">
        <v>630000</v>
      </c>
      <c r="H347" s="192">
        <v>500000</v>
      </c>
      <c r="I347" s="190" t="s">
        <v>720</v>
      </c>
    </row>
    <row r="348" spans="1:9" customFormat="1" ht="29.25">
      <c r="A348" s="189" t="s">
        <v>715</v>
      </c>
      <c r="B348" s="189" t="s">
        <v>1123</v>
      </c>
      <c r="C348" s="190" t="s">
        <v>1126</v>
      </c>
      <c r="D348" s="191">
        <v>43132</v>
      </c>
      <c r="E348" s="190" t="s">
        <v>795</v>
      </c>
      <c r="F348" s="190" t="s">
        <v>719</v>
      </c>
      <c r="G348" s="192">
        <v>1710000</v>
      </c>
      <c r="H348" s="192">
        <v>1710000</v>
      </c>
      <c r="I348" s="190" t="s">
        <v>720</v>
      </c>
    </row>
    <row r="349" spans="1:9" customFormat="1" ht="29.25">
      <c r="A349" s="189" t="s">
        <v>715</v>
      </c>
      <c r="B349" s="189" t="s">
        <v>1123</v>
      </c>
      <c r="C349" s="190" t="s">
        <v>1127</v>
      </c>
      <c r="D349" s="191">
        <v>43132</v>
      </c>
      <c r="E349" s="190" t="s">
        <v>795</v>
      </c>
      <c r="F349" s="190" t="s">
        <v>719</v>
      </c>
      <c r="G349" s="192">
        <v>2690964</v>
      </c>
      <c r="H349" s="192">
        <v>2690964</v>
      </c>
      <c r="I349" s="190" t="s">
        <v>720</v>
      </c>
    </row>
    <row r="350" spans="1:9" customFormat="1" ht="28.5">
      <c r="A350" s="203" t="s">
        <v>883</v>
      </c>
      <c r="B350" s="203" t="s">
        <v>1128</v>
      </c>
      <c r="C350" s="203" t="s">
        <v>1129</v>
      </c>
      <c r="D350" s="211">
        <v>43327</v>
      </c>
      <c r="E350" s="203"/>
      <c r="F350" s="203" t="s">
        <v>719</v>
      </c>
      <c r="G350" s="192">
        <v>6000000</v>
      </c>
      <c r="H350" s="192">
        <v>6000000</v>
      </c>
      <c r="I350" s="203" t="s">
        <v>720</v>
      </c>
    </row>
    <row r="351" spans="1:9" customFormat="1" ht="15">
      <c r="A351" s="203" t="s">
        <v>883</v>
      </c>
      <c r="B351" s="203" t="s">
        <v>1128</v>
      </c>
      <c r="C351" s="203" t="s">
        <v>1130</v>
      </c>
      <c r="D351" s="191">
        <v>43374</v>
      </c>
      <c r="E351" s="203" t="s">
        <v>777</v>
      </c>
      <c r="F351" s="203" t="s">
        <v>719</v>
      </c>
      <c r="G351" s="192">
        <v>8000000</v>
      </c>
      <c r="H351" s="192">
        <v>8000000</v>
      </c>
      <c r="I351" s="203" t="s">
        <v>720</v>
      </c>
    </row>
    <row r="352" spans="1:9" customFormat="1" ht="15">
      <c r="A352" s="203" t="s">
        <v>883</v>
      </c>
      <c r="B352" s="203" t="s">
        <v>1128</v>
      </c>
      <c r="C352" s="203" t="s">
        <v>1131</v>
      </c>
      <c r="D352" s="191">
        <v>43119</v>
      </c>
      <c r="E352" s="203" t="s">
        <v>740</v>
      </c>
      <c r="F352" s="203" t="s">
        <v>719</v>
      </c>
      <c r="G352" s="192">
        <v>10000000</v>
      </c>
      <c r="H352" s="192">
        <v>10000000</v>
      </c>
      <c r="I352" s="203" t="s">
        <v>720</v>
      </c>
    </row>
    <row r="353" spans="1:9" customFormat="1" ht="28.5">
      <c r="A353" s="203" t="s">
        <v>883</v>
      </c>
      <c r="B353" s="203" t="s">
        <v>1128</v>
      </c>
      <c r="C353" s="203" t="s">
        <v>1132</v>
      </c>
      <c r="D353" s="191">
        <v>43252</v>
      </c>
      <c r="E353" s="203" t="s">
        <v>820</v>
      </c>
      <c r="F353" s="203" t="s">
        <v>830</v>
      </c>
      <c r="G353" s="192">
        <v>62787400</v>
      </c>
      <c r="H353" s="192">
        <v>9880000</v>
      </c>
      <c r="I353" s="203" t="s">
        <v>753</v>
      </c>
    </row>
    <row r="354" spans="1:9" customFormat="1" ht="28.5">
      <c r="A354" s="203" t="s">
        <v>883</v>
      </c>
      <c r="B354" s="203" t="s">
        <v>1128</v>
      </c>
      <c r="C354" s="203" t="s">
        <v>1133</v>
      </c>
      <c r="D354" s="191">
        <v>43252</v>
      </c>
      <c r="E354" s="203" t="s">
        <v>820</v>
      </c>
      <c r="F354" s="203" t="s">
        <v>830</v>
      </c>
      <c r="G354" s="192">
        <v>198809820</v>
      </c>
      <c r="H354" s="192">
        <v>31284000</v>
      </c>
      <c r="I354" s="203" t="s">
        <v>753</v>
      </c>
    </row>
    <row r="355" spans="1:9" customFormat="1" ht="28.5">
      <c r="A355" s="203" t="s">
        <v>883</v>
      </c>
      <c r="B355" s="203" t="s">
        <v>1128</v>
      </c>
      <c r="C355" s="203" t="s">
        <v>1134</v>
      </c>
      <c r="D355" s="191">
        <v>43252</v>
      </c>
      <c r="E355" s="203" t="s">
        <v>820</v>
      </c>
      <c r="F355" s="203" t="s">
        <v>830</v>
      </c>
      <c r="G355" s="192">
        <v>750867061.86321473</v>
      </c>
      <c r="H355" s="192">
        <v>118153746.94936502</v>
      </c>
      <c r="I355" s="203" t="s">
        <v>753</v>
      </c>
    </row>
    <row r="356" spans="1:9" customFormat="1" ht="28.5">
      <c r="A356" s="203" t="s">
        <v>883</v>
      </c>
      <c r="B356" s="203" t="s">
        <v>1128</v>
      </c>
      <c r="C356" s="203" t="s">
        <v>1135</v>
      </c>
      <c r="D356" s="191">
        <v>43252</v>
      </c>
      <c r="E356" s="203" t="s">
        <v>820</v>
      </c>
      <c r="F356" s="203" t="s">
        <v>830</v>
      </c>
      <c r="G356" s="192">
        <v>205549315.79059559</v>
      </c>
      <c r="H356" s="192">
        <v>32344502.878142502</v>
      </c>
      <c r="I356" s="203" t="s">
        <v>753</v>
      </c>
    </row>
    <row r="357" spans="1:9" customFormat="1" ht="15">
      <c r="A357" s="203" t="s">
        <v>883</v>
      </c>
      <c r="B357" s="203" t="s">
        <v>1128</v>
      </c>
      <c r="C357" s="203" t="s">
        <v>1136</v>
      </c>
      <c r="D357" s="191">
        <v>43307</v>
      </c>
      <c r="E357" s="203" t="s">
        <v>820</v>
      </c>
      <c r="F357" s="203" t="s">
        <v>719</v>
      </c>
      <c r="G357" s="192">
        <v>9160375666.75</v>
      </c>
      <c r="H357" s="192">
        <v>1441443850</v>
      </c>
      <c r="I357" s="203" t="s">
        <v>753</v>
      </c>
    </row>
    <row r="358" spans="1:9" customFormat="1" ht="15">
      <c r="A358" s="203" t="s">
        <v>883</v>
      </c>
      <c r="B358" s="203" t="s">
        <v>1128</v>
      </c>
      <c r="C358" s="203" t="s">
        <v>1137</v>
      </c>
      <c r="D358" s="191">
        <v>43346</v>
      </c>
      <c r="E358" s="203" t="s">
        <v>724</v>
      </c>
      <c r="F358" s="203" t="s">
        <v>719</v>
      </c>
      <c r="G358" s="192">
        <v>25000000</v>
      </c>
      <c r="H358" s="192">
        <v>25000000</v>
      </c>
      <c r="I358" s="203" t="s">
        <v>720</v>
      </c>
    </row>
    <row r="359" spans="1:9" customFormat="1" ht="15">
      <c r="A359" s="203" t="s">
        <v>883</v>
      </c>
      <c r="B359" s="203" t="s">
        <v>1128</v>
      </c>
      <c r="C359" s="203" t="s">
        <v>1138</v>
      </c>
      <c r="D359" s="191">
        <v>43346</v>
      </c>
      <c r="E359" s="203" t="s">
        <v>724</v>
      </c>
      <c r="F359" s="203" t="s">
        <v>719</v>
      </c>
      <c r="G359" s="192">
        <v>30000000</v>
      </c>
      <c r="H359" s="192">
        <v>30000000</v>
      </c>
      <c r="I359" s="203" t="s">
        <v>720</v>
      </c>
    </row>
    <row r="360" spans="1:9" customFormat="1" ht="15">
      <c r="A360" s="203" t="s">
        <v>883</v>
      </c>
      <c r="B360" s="203" t="s">
        <v>1128</v>
      </c>
      <c r="C360" s="203" t="s">
        <v>1139</v>
      </c>
      <c r="D360" s="191">
        <v>43119</v>
      </c>
      <c r="E360" s="203" t="s">
        <v>733</v>
      </c>
      <c r="F360" s="203" t="s">
        <v>719</v>
      </c>
      <c r="G360" s="192">
        <v>25000000</v>
      </c>
      <c r="H360" s="192">
        <v>20833333.333333332</v>
      </c>
      <c r="I360" s="203" t="s">
        <v>753</v>
      </c>
    </row>
    <row r="361" spans="1:9" customFormat="1" ht="57">
      <c r="A361" s="183" t="s">
        <v>893</v>
      </c>
      <c r="B361" s="183" t="s">
        <v>1140</v>
      </c>
      <c r="C361" s="198" t="s">
        <v>1141</v>
      </c>
      <c r="D361" s="191">
        <v>43281</v>
      </c>
      <c r="E361" s="198" t="s">
        <v>733</v>
      </c>
      <c r="F361" s="198" t="s">
        <v>814</v>
      </c>
      <c r="G361" s="212">
        <v>37000000</v>
      </c>
      <c r="H361" s="212">
        <v>17000000</v>
      </c>
      <c r="I361" s="197" t="s">
        <v>753</v>
      </c>
    </row>
    <row r="362" spans="1:9" customFormat="1" ht="42.75">
      <c r="A362" s="183" t="s">
        <v>893</v>
      </c>
      <c r="B362" s="183" t="s">
        <v>1140</v>
      </c>
      <c r="C362" s="198" t="s">
        <v>1142</v>
      </c>
      <c r="D362" s="191">
        <v>43120</v>
      </c>
      <c r="E362" s="198" t="s">
        <v>733</v>
      </c>
      <c r="F362" s="198" t="s">
        <v>719</v>
      </c>
      <c r="G362" s="212">
        <v>20000000</v>
      </c>
      <c r="H362" s="212">
        <v>20000000</v>
      </c>
      <c r="I362" s="197" t="s">
        <v>720</v>
      </c>
    </row>
    <row r="363" spans="1:9" customFormat="1" ht="28.5">
      <c r="A363" s="183" t="s">
        <v>893</v>
      </c>
      <c r="B363" s="183" t="s">
        <v>1140</v>
      </c>
      <c r="C363" s="198" t="s">
        <v>1143</v>
      </c>
      <c r="D363" s="218">
        <v>43120</v>
      </c>
      <c r="E363" s="198" t="s">
        <v>1144</v>
      </c>
      <c r="F363" s="198" t="s">
        <v>814</v>
      </c>
      <c r="G363" s="212">
        <v>14000000</v>
      </c>
      <c r="H363" s="212">
        <v>14000000</v>
      </c>
      <c r="I363" s="183" t="s">
        <v>720</v>
      </c>
    </row>
    <row r="364" spans="1:9" customFormat="1" ht="42.75">
      <c r="A364" s="183" t="s">
        <v>893</v>
      </c>
      <c r="B364" s="183" t="s">
        <v>1140</v>
      </c>
      <c r="C364" s="198" t="s">
        <v>1145</v>
      </c>
      <c r="D364" s="191">
        <v>43115</v>
      </c>
      <c r="E364" s="198" t="s">
        <v>1144</v>
      </c>
      <c r="F364" s="198" t="s">
        <v>814</v>
      </c>
      <c r="G364" s="212">
        <v>17000000</v>
      </c>
      <c r="H364" s="212">
        <v>17000000</v>
      </c>
      <c r="I364" s="197" t="s">
        <v>720</v>
      </c>
    </row>
    <row r="365" spans="1:9" customFormat="1" ht="42.75">
      <c r="A365" s="183" t="s">
        <v>893</v>
      </c>
      <c r="B365" s="183" t="s">
        <v>1140</v>
      </c>
      <c r="C365" s="198" t="s">
        <v>1146</v>
      </c>
      <c r="D365" s="191">
        <v>43159</v>
      </c>
      <c r="E365" s="198" t="s">
        <v>733</v>
      </c>
      <c r="F365" s="198" t="s">
        <v>814</v>
      </c>
      <c r="G365" s="212">
        <v>400000000</v>
      </c>
      <c r="H365" s="212">
        <v>200000000</v>
      </c>
      <c r="I365" s="197" t="s">
        <v>753</v>
      </c>
    </row>
    <row r="366" spans="1:9" customFormat="1" ht="57">
      <c r="A366" s="183" t="s">
        <v>893</v>
      </c>
      <c r="B366" s="183" t="s">
        <v>1140</v>
      </c>
      <c r="C366" s="198" t="s">
        <v>1147</v>
      </c>
      <c r="D366" s="191">
        <v>43343</v>
      </c>
      <c r="E366" s="198" t="s">
        <v>733</v>
      </c>
      <c r="F366" s="198" t="s">
        <v>814</v>
      </c>
      <c r="G366" s="212">
        <v>8000000</v>
      </c>
      <c r="H366" s="212">
        <v>8000000</v>
      </c>
      <c r="I366" s="197" t="s">
        <v>720</v>
      </c>
    </row>
    <row r="367" spans="1:9" customFormat="1" ht="114">
      <c r="A367" s="183" t="s">
        <v>893</v>
      </c>
      <c r="B367" s="183" t="s">
        <v>1140</v>
      </c>
      <c r="C367" s="203" t="s">
        <v>1148</v>
      </c>
      <c r="D367" s="191">
        <v>43235</v>
      </c>
      <c r="E367" s="198" t="s">
        <v>733</v>
      </c>
      <c r="F367" s="198" t="s">
        <v>814</v>
      </c>
      <c r="G367" s="212">
        <v>15000000</v>
      </c>
      <c r="H367" s="212">
        <v>7500000</v>
      </c>
      <c r="I367" s="197" t="s">
        <v>753</v>
      </c>
    </row>
    <row r="368" spans="1:9" customFormat="1" ht="57">
      <c r="A368" s="183" t="s">
        <v>893</v>
      </c>
      <c r="B368" s="183" t="s">
        <v>1140</v>
      </c>
      <c r="C368" s="198" t="s">
        <v>1149</v>
      </c>
      <c r="D368" s="191">
        <v>43120</v>
      </c>
      <c r="E368" s="198" t="s">
        <v>795</v>
      </c>
      <c r="F368" s="198" t="s">
        <v>814</v>
      </c>
      <c r="G368" s="212">
        <v>36000000</v>
      </c>
      <c r="H368" s="212">
        <v>36000000</v>
      </c>
      <c r="I368" s="197" t="s">
        <v>720</v>
      </c>
    </row>
    <row r="369" spans="1:9" customFormat="1" ht="42.75">
      <c r="A369" s="183" t="s">
        <v>893</v>
      </c>
      <c r="B369" s="183" t="s">
        <v>1140</v>
      </c>
      <c r="C369" s="198" t="s">
        <v>1150</v>
      </c>
      <c r="D369" s="191">
        <v>43130</v>
      </c>
      <c r="E369" s="198" t="s">
        <v>900</v>
      </c>
      <c r="F369" s="198" t="s">
        <v>719</v>
      </c>
      <c r="G369" s="212">
        <v>15000000</v>
      </c>
      <c r="H369" s="212">
        <v>15000000</v>
      </c>
      <c r="I369" s="197" t="s">
        <v>720</v>
      </c>
    </row>
    <row r="370" spans="1:9" customFormat="1" ht="71.25">
      <c r="A370" s="183" t="s">
        <v>893</v>
      </c>
      <c r="B370" s="183" t="s">
        <v>1140</v>
      </c>
      <c r="C370" s="198" t="s">
        <v>1151</v>
      </c>
      <c r="D370" s="191">
        <v>43343</v>
      </c>
      <c r="E370" s="198" t="s">
        <v>724</v>
      </c>
      <c r="F370" s="198" t="s">
        <v>814</v>
      </c>
      <c r="G370" s="212">
        <v>100000000</v>
      </c>
      <c r="H370" s="212">
        <v>100000000</v>
      </c>
      <c r="I370" s="197" t="s">
        <v>720</v>
      </c>
    </row>
    <row r="371" spans="1:9" customFormat="1" ht="57">
      <c r="A371" s="183" t="s">
        <v>893</v>
      </c>
      <c r="B371" s="183" t="s">
        <v>1140</v>
      </c>
      <c r="C371" s="198" t="s">
        <v>1152</v>
      </c>
      <c r="D371" s="191">
        <v>43146</v>
      </c>
      <c r="E371" s="198" t="s">
        <v>733</v>
      </c>
      <c r="F371" s="198" t="s">
        <v>814</v>
      </c>
      <c r="G371" s="212">
        <v>58000000</v>
      </c>
      <c r="H371" s="212">
        <v>46000000</v>
      </c>
      <c r="I371" s="197" t="s">
        <v>753</v>
      </c>
    </row>
    <row r="372" spans="1:9" customFormat="1" ht="71.25">
      <c r="A372" s="183" t="s">
        <v>893</v>
      </c>
      <c r="B372" s="183" t="s">
        <v>1140</v>
      </c>
      <c r="C372" s="183" t="s">
        <v>1153</v>
      </c>
      <c r="D372" s="190" t="s">
        <v>812</v>
      </c>
      <c r="E372" s="198" t="s">
        <v>1144</v>
      </c>
      <c r="F372" s="198" t="s">
        <v>814</v>
      </c>
      <c r="G372" s="212">
        <v>70000000</v>
      </c>
      <c r="H372" s="212">
        <v>70000000</v>
      </c>
      <c r="I372" s="197" t="s">
        <v>720</v>
      </c>
    </row>
    <row r="373" spans="1:9" customFormat="1" ht="28.5">
      <c r="A373" s="183" t="s">
        <v>893</v>
      </c>
      <c r="B373" s="183" t="s">
        <v>1154</v>
      </c>
      <c r="C373" s="183" t="s">
        <v>1155</v>
      </c>
      <c r="D373" s="206">
        <v>43252</v>
      </c>
      <c r="E373" s="183" t="s">
        <v>812</v>
      </c>
      <c r="F373" s="183" t="s">
        <v>719</v>
      </c>
      <c r="G373" s="194"/>
      <c r="H373" s="194">
        <v>50000000</v>
      </c>
      <c r="I373" s="183" t="s">
        <v>720</v>
      </c>
    </row>
    <row r="374" spans="1:9" customFormat="1" ht="28.5">
      <c r="A374" s="183" t="s">
        <v>893</v>
      </c>
      <c r="B374" s="183" t="s">
        <v>1154</v>
      </c>
      <c r="C374" s="183" t="s">
        <v>1156</v>
      </c>
      <c r="D374" s="206">
        <v>43151</v>
      </c>
      <c r="E374" s="183" t="s">
        <v>1157</v>
      </c>
      <c r="F374" s="183" t="s">
        <v>719</v>
      </c>
      <c r="G374" s="194">
        <v>3643150</v>
      </c>
      <c r="H374" s="194">
        <v>3500000</v>
      </c>
      <c r="I374" s="183" t="s">
        <v>720</v>
      </c>
    </row>
    <row r="375" spans="1:9" customFormat="1" ht="28.5">
      <c r="A375" s="183" t="s">
        <v>893</v>
      </c>
      <c r="B375" s="183" t="s">
        <v>1154</v>
      </c>
      <c r="C375" s="183" t="s">
        <v>1158</v>
      </c>
      <c r="D375" s="206">
        <v>43252</v>
      </c>
      <c r="E375" s="183" t="s">
        <v>812</v>
      </c>
      <c r="F375" s="183" t="s">
        <v>719</v>
      </c>
      <c r="G375" s="194"/>
      <c r="H375" s="194">
        <v>10000000</v>
      </c>
      <c r="I375" s="183" t="s">
        <v>720</v>
      </c>
    </row>
    <row r="376" spans="1:9" customFormat="1" ht="28.5">
      <c r="A376" s="183" t="s">
        <v>893</v>
      </c>
      <c r="B376" s="183" t="s">
        <v>1154</v>
      </c>
      <c r="C376" s="183" t="s">
        <v>1159</v>
      </c>
      <c r="D376" s="206">
        <v>43155</v>
      </c>
      <c r="E376" s="183" t="s">
        <v>1160</v>
      </c>
      <c r="F376" s="183" t="s">
        <v>814</v>
      </c>
      <c r="G376" s="194">
        <f>(259619850/12)*10</f>
        <v>216349875</v>
      </c>
      <c r="H376" s="194">
        <v>227119850</v>
      </c>
      <c r="I376" s="183" t="s">
        <v>753</v>
      </c>
    </row>
    <row r="377" spans="1:9" customFormat="1" ht="28.5">
      <c r="A377" s="203" t="s">
        <v>715</v>
      </c>
      <c r="B377" s="203" t="s">
        <v>1161</v>
      </c>
      <c r="C377" s="203" t="s">
        <v>1162</v>
      </c>
      <c r="D377" s="191">
        <v>43221</v>
      </c>
      <c r="E377" s="203" t="s">
        <v>847</v>
      </c>
      <c r="F377" s="203" t="s">
        <v>719</v>
      </c>
      <c r="G377" s="192">
        <v>30000000</v>
      </c>
      <c r="H377" s="192">
        <v>30000000</v>
      </c>
      <c r="I377" s="203" t="s">
        <v>720</v>
      </c>
    </row>
    <row r="378" spans="1:9" customFormat="1" ht="28.5">
      <c r="A378" s="203" t="s">
        <v>715</v>
      </c>
      <c r="B378" s="203" t="s">
        <v>1161</v>
      </c>
      <c r="C378" s="203" t="s">
        <v>1163</v>
      </c>
      <c r="D378" s="191">
        <v>43344</v>
      </c>
      <c r="E378" s="203" t="s">
        <v>777</v>
      </c>
      <c r="F378" s="203" t="s">
        <v>814</v>
      </c>
      <c r="G378" s="192">
        <v>30000000</v>
      </c>
      <c r="H378" s="192">
        <v>30000000</v>
      </c>
      <c r="I378" s="203" t="s">
        <v>720</v>
      </c>
    </row>
    <row r="379" spans="1:9" customFormat="1" ht="15">
      <c r="A379" s="203" t="s">
        <v>715</v>
      </c>
      <c r="B379" s="203" t="s">
        <v>1161</v>
      </c>
      <c r="C379" s="203" t="s">
        <v>1164</v>
      </c>
      <c r="D379" s="191">
        <v>43252</v>
      </c>
      <c r="E379" s="203" t="s">
        <v>724</v>
      </c>
      <c r="F379" s="203" t="s">
        <v>814</v>
      </c>
      <c r="G379" s="192">
        <v>70000000</v>
      </c>
      <c r="H379" s="192">
        <v>70000000</v>
      </c>
      <c r="I379" s="203" t="s">
        <v>720</v>
      </c>
    </row>
    <row r="380" spans="1:9" customFormat="1" ht="42.75">
      <c r="A380" s="203" t="s">
        <v>715</v>
      </c>
      <c r="B380" s="203" t="s">
        <v>1161</v>
      </c>
      <c r="C380" s="203" t="s">
        <v>1165</v>
      </c>
      <c r="D380" s="191">
        <v>43252</v>
      </c>
      <c r="E380" s="203" t="s">
        <v>825</v>
      </c>
      <c r="F380" s="203" t="s">
        <v>814</v>
      </c>
      <c r="G380" s="192">
        <v>100000000</v>
      </c>
      <c r="H380" s="192">
        <v>100000000</v>
      </c>
      <c r="I380" s="203" t="s">
        <v>720</v>
      </c>
    </row>
    <row r="381" spans="1:9" customFormat="1" ht="57">
      <c r="A381" s="203" t="s">
        <v>715</v>
      </c>
      <c r="B381" s="203" t="s">
        <v>1161</v>
      </c>
      <c r="C381" s="203" t="s">
        <v>1166</v>
      </c>
      <c r="D381" s="191">
        <v>43160</v>
      </c>
      <c r="E381" s="203" t="s">
        <v>900</v>
      </c>
      <c r="F381" s="203" t="s">
        <v>719</v>
      </c>
      <c r="G381" s="192">
        <v>24000000</v>
      </c>
      <c r="H381" s="192">
        <v>24000000</v>
      </c>
      <c r="I381" s="203" t="s">
        <v>720</v>
      </c>
    </row>
    <row r="382" spans="1:9" customFormat="1" ht="42.75">
      <c r="A382" s="203" t="s">
        <v>715</v>
      </c>
      <c r="B382" s="203" t="s">
        <v>1161</v>
      </c>
      <c r="C382" s="203" t="s">
        <v>1167</v>
      </c>
      <c r="D382" s="191">
        <v>43191</v>
      </c>
      <c r="E382" s="203" t="s">
        <v>798</v>
      </c>
      <c r="F382" s="203" t="s">
        <v>814</v>
      </c>
      <c r="G382" s="192">
        <v>280000000</v>
      </c>
      <c r="H382" s="192">
        <v>180000000</v>
      </c>
      <c r="I382" s="203" t="s">
        <v>753</v>
      </c>
    </row>
    <row r="383" spans="1:9" customFormat="1" ht="57">
      <c r="A383" s="203" t="s">
        <v>715</v>
      </c>
      <c r="B383" s="203" t="s">
        <v>1168</v>
      </c>
      <c r="C383" s="203" t="s">
        <v>1169</v>
      </c>
      <c r="D383" s="191">
        <v>43374</v>
      </c>
      <c r="E383" s="203" t="s">
        <v>733</v>
      </c>
      <c r="F383" s="203" t="s">
        <v>719</v>
      </c>
      <c r="G383" s="192">
        <v>1500000</v>
      </c>
      <c r="H383" s="192">
        <v>1500000</v>
      </c>
      <c r="I383" s="203" t="s">
        <v>720</v>
      </c>
    </row>
    <row r="384" spans="1:9" customFormat="1" ht="99.75">
      <c r="A384" s="203" t="s">
        <v>715</v>
      </c>
      <c r="B384" s="203" t="s">
        <v>1168</v>
      </c>
      <c r="C384" s="203" t="s">
        <v>1170</v>
      </c>
      <c r="D384" s="191">
        <v>43160</v>
      </c>
      <c r="E384" s="203" t="s">
        <v>733</v>
      </c>
      <c r="F384" s="203" t="s">
        <v>814</v>
      </c>
      <c r="G384" s="192">
        <v>188911972</v>
      </c>
      <c r="H384" s="192">
        <v>123831984</v>
      </c>
      <c r="I384" s="203" t="s">
        <v>753</v>
      </c>
    </row>
    <row r="385" spans="1:9" customFormat="1" ht="28.5">
      <c r="A385" s="183" t="s">
        <v>893</v>
      </c>
      <c r="B385" s="183" t="s">
        <v>1171</v>
      </c>
      <c r="C385" s="183" t="s">
        <v>1172</v>
      </c>
      <c r="D385" s="206">
        <v>43191</v>
      </c>
      <c r="E385" s="183" t="s">
        <v>1173</v>
      </c>
      <c r="F385" s="183" t="s">
        <v>814</v>
      </c>
      <c r="G385" s="201">
        <v>3000000</v>
      </c>
      <c r="H385" s="201">
        <v>3000000</v>
      </c>
      <c r="I385" s="202" t="s">
        <v>720</v>
      </c>
    </row>
    <row r="386" spans="1:9" customFormat="1" ht="28.5">
      <c r="A386" s="183" t="s">
        <v>893</v>
      </c>
      <c r="B386" s="183" t="s">
        <v>1171</v>
      </c>
      <c r="C386" s="183" t="s">
        <v>1174</v>
      </c>
      <c r="D386" s="206">
        <v>43191</v>
      </c>
      <c r="E386" s="183" t="s">
        <v>728</v>
      </c>
      <c r="F386" s="183" t="s">
        <v>814</v>
      </c>
      <c r="G386" s="201">
        <v>7000000</v>
      </c>
      <c r="H386" s="201">
        <v>7000000</v>
      </c>
      <c r="I386" s="202" t="s">
        <v>720</v>
      </c>
    </row>
    <row r="387" spans="1:9" customFormat="1" ht="28.5">
      <c r="A387" s="183" t="s">
        <v>893</v>
      </c>
      <c r="B387" s="183" t="s">
        <v>1171</v>
      </c>
      <c r="C387" s="183" t="s">
        <v>1175</v>
      </c>
      <c r="D387" s="206">
        <v>43282</v>
      </c>
      <c r="E387" s="183" t="s">
        <v>733</v>
      </c>
      <c r="F387" s="183" t="s">
        <v>719</v>
      </c>
      <c r="G387" s="201">
        <v>3180000</v>
      </c>
      <c r="H387" s="201">
        <v>3180000</v>
      </c>
      <c r="I387" s="202" t="s">
        <v>720</v>
      </c>
    </row>
    <row r="388" spans="1:9" customFormat="1" ht="28.5">
      <c r="A388" s="183" t="s">
        <v>893</v>
      </c>
      <c r="B388" s="183" t="s">
        <v>1171</v>
      </c>
      <c r="C388" s="183" t="s">
        <v>1176</v>
      </c>
      <c r="D388" s="206">
        <v>43344</v>
      </c>
      <c r="E388" s="183" t="s">
        <v>1177</v>
      </c>
      <c r="F388" s="183" t="s">
        <v>719</v>
      </c>
      <c r="G388" s="201">
        <v>12000000</v>
      </c>
      <c r="H388" s="201">
        <v>12000000</v>
      </c>
      <c r="I388" s="202" t="s">
        <v>720</v>
      </c>
    </row>
    <row r="389" spans="1:9" customFormat="1" ht="71.25">
      <c r="A389" s="183" t="s">
        <v>893</v>
      </c>
      <c r="B389" s="183" t="s">
        <v>1171</v>
      </c>
      <c r="C389" s="183" t="s">
        <v>1178</v>
      </c>
      <c r="D389" s="206">
        <v>43132</v>
      </c>
      <c r="E389" s="183" t="s">
        <v>774</v>
      </c>
      <c r="F389" s="183" t="s">
        <v>830</v>
      </c>
      <c r="G389" s="201">
        <v>700000000</v>
      </c>
      <c r="H389" s="201">
        <v>700000000</v>
      </c>
      <c r="I389" s="202" t="s">
        <v>720</v>
      </c>
    </row>
    <row r="390" spans="1:9" customFormat="1" ht="57">
      <c r="A390" s="183" t="s">
        <v>893</v>
      </c>
      <c r="B390" s="183" t="s">
        <v>1171</v>
      </c>
      <c r="C390" s="183" t="s">
        <v>1179</v>
      </c>
      <c r="D390" s="206">
        <v>43191</v>
      </c>
      <c r="E390" s="183" t="s">
        <v>733</v>
      </c>
      <c r="F390" s="183" t="s">
        <v>719</v>
      </c>
      <c r="G390" s="201">
        <v>35000000</v>
      </c>
      <c r="H390" s="201">
        <v>30000000</v>
      </c>
      <c r="I390" s="202" t="s">
        <v>753</v>
      </c>
    </row>
    <row r="391" spans="1:9" customFormat="1" ht="15">
      <c r="A391" s="183" t="s">
        <v>715</v>
      </c>
      <c r="B391" s="183" t="s">
        <v>1180</v>
      </c>
      <c r="C391" s="183" t="s">
        <v>1181</v>
      </c>
      <c r="D391" s="206">
        <v>43252</v>
      </c>
      <c r="E391" s="183" t="s">
        <v>728</v>
      </c>
      <c r="F391" s="183" t="s">
        <v>719</v>
      </c>
      <c r="G391" s="194">
        <v>600000</v>
      </c>
      <c r="H391" s="194">
        <v>600000</v>
      </c>
      <c r="I391" s="183" t="s">
        <v>720</v>
      </c>
    </row>
    <row r="392" spans="1:9" customFormat="1" ht="28.5">
      <c r="A392" s="183" t="s">
        <v>715</v>
      </c>
      <c r="B392" s="183" t="s">
        <v>1180</v>
      </c>
      <c r="C392" s="183" t="s">
        <v>1182</v>
      </c>
      <c r="D392" s="206">
        <v>43282</v>
      </c>
      <c r="E392" s="183" t="s">
        <v>728</v>
      </c>
      <c r="F392" s="183" t="s">
        <v>719</v>
      </c>
      <c r="G392" s="194">
        <v>1200000</v>
      </c>
      <c r="H392" s="194">
        <v>1200000</v>
      </c>
      <c r="I392" s="183" t="s">
        <v>720</v>
      </c>
    </row>
    <row r="393" spans="1:9" customFormat="1" ht="15">
      <c r="A393" s="183" t="s">
        <v>715</v>
      </c>
      <c r="B393" s="183" t="s">
        <v>1180</v>
      </c>
      <c r="C393" s="183" t="s">
        <v>1183</v>
      </c>
      <c r="D393" s="206">
        <v>43282</v>
      </c>
      <c r="E393" s="183" t="s">
        <v>728</v>
      </c>
      <c r="F393" s="183" t="s">
        <v>719</v>
      </c>
      <c r="G393" s="194">
        <v>1000000</v>
      </c>
      <c r="H393" s="194">
        <v>1000000</v>
      </c>
      <c r="I393" s="183" t="s">
        <v>720</v>
      </c>
    </row>
    <row r="394" spans="1:9" customFormat="1" ht="15">
      <c r="A394" s="183" t="s">
        <v>715</v>
      </c>
      <c r="B394" s="183" t="s">
        <v>1180</v>
      </c>
      <c r="C394" s="183" t="s">
        <v>1184</v>
      </c>
      <c r="D394" s="206">
        <v>43282</v>
      </c>
      <c r="E394" s="183" t="s">
        <v>728</v>
      </c>
      <c r="F394" s="183" t="s">
        <v>719</v>
      </c>
      <c r="G394" s="194">
        <v>3000000</v>
      </c>
      <c r="H394" s="194">
        <v>3000000</v>
      </c>
      <c r="I394" s="183" t="s">
        <v>720</v>
      </c>
    </row>
    <row r="395" spans="1:9" customFormat="1" ht="15">
      <c r="A395" s="183" t="s">
        <v>715</v>
      </c>
      <c r="B395" s="183" t="s">
        <v>1180</v>
      </c>
      <c r="C395" s="183" t="s">
        <v>1185</v>
      </c>
      <c r="D395" s="206">
        <v>43252</v>
      </c>
      <c r="E395" s="183" t="s">
        <v>777</v>
      </c>
      <c r="F395" s="183" t="s">
        <v>719</v>
      </c>
      <c r="G395" s="194">
        <v>5000000</v>
      </c>
      <c r="H395" s="194">
        <v>5000000</v>
      </c>
      <c r="I395" s="183" t="s">
        <v>720</v>
      </c>
    </row>
    <row r="396" spans="1:9" customFormat="1" ht="28.5">
      <c r="A396" s="183" t="s">
        <v>715</v>
      </c>
      <c r="B396" s="183" t="s">
        <v>1180</v>
      </c>
      <c r="C396" s="183" t="s">
        <v>1186</v>
      </c>
      <c r="D396" s="206">
        <v>43282</v>
      </c>
      <c r="E396" s="183" t="s">
        <v>728</v>
      </c>
      <c r="F396" s="183" t="s">
        <v>719</v>
      </c>
      <c r="G396" s="194">
        <v>600000</v>
      </c>
      <c r="H396" s="194">
        <v>600000</v>
      </c>
      <c r="I396" s="183" t="s">
        <v>720</v>
      </c>
    </row>
    <row r="397" spans="1:9" customFormat="1" ht="28.5">
      <c r="A397" s="183" t="s">
        <v>715</v>
      </c>
      <c r="B397" s="183" t="s">
        <v>1180</v>
      </c>
      <c r="C397" s="183" t="s">
        <v>1187</v>
      </c>
      <c r="D397" s="206">
        <v>43252</v>
      </c>
      <c r="E397" s="183" t="s">
        <v>728</v>
      </c>
      <c r="F397" s="183" t="s">
        <v>719</v>
      </c>
      <c r="G397" s="194">
        <v>1500000</v>
      </c>
      <c r="H397" s="194">
        <v>1500000</v>
      </c>
      <c r="I397" s="183" t="s">
        <v>720</v>
      </c>
    </row>
    <row r="398" spans="1:9" customFormat="1" ht="28.5">
      <c r="A398" s="183" t="s">
        <v>715</v>
      </c>
      <c r="B398" s="183" t="s">
        <v>1180</v>
      </c>
      <c r="C398" s="183" t="s">
        <v>1188</v>
      </c>
      <c r="D398" s="206">
        <v>43282</v>
      </c>
      <c r="E398" s="183" t="s">
        <v>774</v>
      </c>
      <c r="F398" s="183" t="s">
        <v>719</v>
      </c>
      <c r="G398" s="194">
        <v>1200000</v>
      </c>
      <c r="H398" s="194">
        <v>1200000</v>
      </c>
      <c r="I398" s="183" t="s">
        <v>720</v>
      </c>
    </row>
    <row r="399" spans="1:9" customFormat="1" ht="28.5">
      <c r="A399" s="183" t="s">
        <v>715</v>
      </c>
      <c r="B399" s="183" t="s">
        <v>1189</v>
      </c>
      <c r="C399" s="183" t="s">
        <v>1190</v>
      </c>
      <c r="D399" s="206">
        <v>43132</v>
      </c>
      <c r="E399" s="183" t="s">
        <v>1191</v>
      </c>
      <c r="F399" s="183" t="s">
        <v>719</v>
      </c>
      <c r="G399" s="201">
        <v>7700000</v>
      </c>
      <c r="H399" s="201">
        <v>7700000</v>
      </c>
      <c r="I399" s="202" t="s">
        <v>720</v>
      </c>
    </row>
    <row r="400" spans="1:9" customFormat="1" ht="42.75">
      <c r="A400" s="183" t="s">
        <v>715</v>
      </c>
      <c r="B400" s="183" t="s">
        <v>1189</v>
      </c>
      <c r="C400" s="184" t="s">
        <v>1192</v>
      </c>
      <c r="D400" s="206">
        <v>43116</v>
      </c>
      <c r="E400" s="184" t="s">
        <v>733</v>
      </c>
      <c r="F400" s="184" t="s">
        <v>737</v>
      </c>
      <c r="G400" s="201">
        <v>39000000</v>
      </c>
      <c r="H400" s="201">
        <v>39000000</v>
      </c>
      <c r="I400" s="221" t="s">
        <v>720</v>
      </c>
    </row>
    <row r="401" spans="1:9" customFormat="1" ht="42.75">
      <c r="A401" s="183" t="s">
        <v>715</v>
      </c>
      <c r="B401" s="183" t="s">
        <v>1189</v>
      </c>
      <c r="C401" s="183" t="s">
        <v>1192</v>
      </c>
      <c r="D401" s="206">
        <v>43116</v>
      </c>
      <c r="E401" s="183" t="s">
        <v>733</v>
      </c>
      <c r="F401" s="183" t="s">
        <v>737</v>
      </c>
      <c r="G401" s="201">
        <v>12000000</v>
      </c>
      <c r="H401" s="201">
        <v>12000000</v>
      </c>
      <c r="I401" s="202" t="s">
        <v>720</v>
      </c>
    </row>
    <row r="402" spans="1:9" customFormat="1" ht="42.75">
      <c r="A402" s="183" t="s">
        <v>715</v>
      </c>
      <c r="B402" s="183" t="s">
        <v>1189</v>
      </c>
      <c r="C402" s="183" t="s">
        <v>1192</v>
      </c>
      <c r="D402" s="206">
        <v>43116</v>
      </c>
      <c r="E402" s="183" t="s">
        <v>733</v>
      </c>
      <c r="F402" s="183" t="s">
        <v>737</v>
      </c>
      <c r="G402" s="201">
        <v>17631000</v>
      </c>
      <c r="H402" s="201">
        <v>17631000</v>
      </c>
      <c r="I402" s="202" t="s">
        <v>720</v>
      </c>
    </row>
    <row r="403" spans="1:9" customFormat="1" ht="114">
      <c r="A403" s="183" t="s">
        <v>715</v>
      </c>
      <c r="B403" s="183" t="s">
        <v>1189</v>
      </c>
      <c r="C403" s="183" t="s">
        <v>1193</v>
      </c>
      <c r="D403" s="206">
        <v>43125</v>
      </c>
      <c r="E403" s="183" t="s">
        <v>733</v>
      </c>
      <c r="F403" s="183" t="s">
        <v>719</v>
      </c>
      <c r="G403" s="201">
        <v>9000000</v>
      </c>
      <c r="H403" s="201">
        <v>9000000</v>
      </c>
      <c r="I403" s="202" t="s">
        <v>720</v>
      </c>
    </row>
    <row r="404" spans="1:9" customFormat="1" ht="42.75">
      <c r="A404" s="183" t="s">
        <v>715</v>
      </c>
      <c r="B404" s="183" t="s">
        <v>1189</v>
      </c>
      <c r="C404" s="183" t="s">
        <v>1194</v>
      </c>
      <c r="D404" s="206">
        <v>43125</v>
      </c>
      <c r="E404" s="183" t="s">
        <v>733</v>
      </c>
      <c r="F404" s="183" t="s">
        <v>719</v>
      </c>
      <c r="G404" s="201">
        <v>3874500</v>
      </c>
      <c r="H404" s="201">
        <v>3874500</v>
      </c>
      <c r="I404" s="202" t="s">
        <v>720</v>
      </c>
    </row>
    <row r="405" spans="1:9" customFormat="1" ht="57">
      <c r="A405" s="183" t="s">
        <v>715</v>
      </c>
      <c r="B405" s="183" t="s">
        <v>1189</v>
      </c>
      <c r="C405" s="183" t="s">
        <v>1195</v>
      </c>
      <c r="D405" s="206">
        <v>43101</v>
      </c>
      <c r="E405" s="183" t="s">
        <v>733</v>
      </c>
      <c r="F405" s="183" t="s">
        <v>719</v>
      </c>
      <c r="G405" s="201">
        <v>51024210</v>
      </c>
      <c r="H405" s="201">
        <v>51024210</v>
      </c>
      <c r="I405" s="202" t="s">
        <v>753</v>
      </c>
    </row>
    <row r="406" spans="1:9" customFormat="1" ht="28.5">
      <c r="A406" s="183" t="s">
        <v>715</v>
      </c>
      <c r="B406" s="183" t="s">
        <v>1189</v>
      </c>
      <c r="C406" s="183" t="s">
        <v>1196</v>
      </c>
      <c r="D406" s="206">
        <v>43313</v>
      </c>
      <c r="E406" s="183" t="s">
        <v>728</v>
      </c>
      <c r="F406" s="183" t="s">
        <v>719</v>
      </c>
      <c r="G406" s="201">
        <v>1500000</v>
      </c>
      <c r="H406" s="201">
        <v>1500000</v>
      </c>
      <c r="I406" s="202" t="s">
        <v>720</v>
      </c>
    </row>
    <row r="407" spans="1:9" customFormat="1" ht="42.75">
      <c r="A407" s="183" t="s">
        <v>715</v>
      </c>
      <c r="B407" s="183" t="s">
        <v>1189</v>
      </c>
      <c r="C407" s="183" t="s">
        <v>1197</v>
      </c>
      <c r="D407" s="206">
        <v>43125</v>
      </c>
      <c r="E407" s="183" t="s">
        <v>733</v>
      </c>
      <c r="F407" s="183" t="s">
        <v>737</v>
      </c>
      <c r="G407" s="201">
        <v>5000000</v>
      </c>
      <c r="H407" s="201">
        <v>5000000</v>
      </c>
      <c r="I407" s="202" t="s">
        <v>720</v>
      </c>
    </row>
    <row r="408" spans="1:9" customFormat="1" ht="42.75">
      <c r="A408" s="183" t="s">
        <v>715</v>
      </c>
      <c r="B408" s="183" t="s">
        <v>1198</v>
      </c>
      <c r="C408" s="183" t="s">
        <v>1199</v>
      </c>
      <c r="D408" s="206">
        <v>43132</v>
      </c>
      <c r="E408" s="183" t="s">
        <v>795</v>
      </c>
      <c r="F408" s="183" t="s">
        <v>719</v>
      </c>
      <c r="G408" s="201">
        <v>1000000</v>
      </c>
      <c r="H408" s="201">
        <v>1000000</v>
      </c>
      <c r="I408" s="202" t="s">
        <v>720</v>
      </c>
    </row>
    <row r="409" spans="1:9" customFormat="1" ht="57">
      <c r="A409" s="183" t="s">
        <v>715</v>
      </c>
      <c r="B409" s="183" t="s">
        <v>1198</v>
      </c>
      <c r="C409" s="183" t="s">
        <v>1200</v>
      </c>
      <c r="D409" s="206">
        <v>43132</v>
      </c>
      <c r="E409" s="183" t="s">
        <v>795</v>
      </c>
      <c r="F409" s="183" t="s">
        <v>737</v>
      </c>
      <c r="G409" s="201">
        <v>9218280</v>
      </c>
      <c r="H409" s="201">
        <v>9218280</v>
      </c>
      <c r="I409" s="202" t="s">
        <v>720</v>
      </c>
    </row>
    <row r="410" spans="1:9" customFormat="1" ht="57">
      <c r="A410" s="183" t="s">
        <v>715</v>
      </c>
      <c r="B410" s="183" t="s">
        <v>1198</v>
      </c>
      <c r="C410" s="183" t="s">
        <v>1201</v>
      </c>
      <c r="D410" s="206">
        <v>43132</v>
      </c>
      <c r="E410" s="183" t="s">
        <v>795</v>
      </c>
      <c r="F410" s="183" t="s">
        <v>737</v>
      </c>
      <c r="G410" s="201">
        <v>9218280</v>
      </c>
      <c r="H410" s="201">
        <v>9218280</v>
      </c>
      <c r="I410" s="202" t="s">
        <v>720</v>
      </c>
    </row>
    <row r="411" spans="1:9" customFormat="1" ht="42.75">
      <c r="A411" s="183" t="s">
        <v>715</v>
      </c>
      <c r="B411" s="183" t="s">
        <v>1198</v>
      </c>
      <c r="C411" s="183" t="s">
        <v>1202</v>
      </c>
      <c r="D411" s="206">
        <v>43132</v>
      </c>
      <c r="E411" s="183" t="s">
        <v>795</v>
      </c>
      <c r="F411" s="183" t="s">
        <v>719</v>
      </c>
      <c r="G411" s="201">
        <v>2800000</v>
      </c>
      <c r="H411" s="201">
        <v>2800000</v>
      </c>
      <c r="I411" s="202" t="s">
        <v>720</v>
      </c>
    </row>
    <row r="412" spans="1:9" ht="42.75">
      <c r="A412" s="203" t="s">
        <v>883</v>
      </c>
      <c r="B412" s="203" t="s">
        <v>1203</v>
      </c>
      <c r="C412" s="203" t="s">
        <v>1204</v>
      </c>
      <c r="D412" s="191">
        <v>43313</v>
      </c>
      <c r="E412" s="203" t="s">
        <v>733</v>
      </c>
      <c r="F412" s="203" t="s">
        <v>719</v>
      </c>
      <c r="G412" s="192">
        <v>5000000</v>
      </c>
      <c r="H412" s="192">
        <v>5000000</v>
      </c>
      <c r="I412" s="203" t="s">
        <v>753</v>
      </c>
    </row>
    <row r="413" spans="1:9" ht="28.5">
      <c r="A413" s="203" t="s">
        <v>883</v>
      </c>
      <c r="B413" s="203" t="s">
        <v>1203</v>
      </c>
      <c r="C413" s="203" t="s">
        <v>1205</v>
      </c>
      <c r="D413" s="191">
        <v>43313</v>
      </c>
      <c r="E413" s="203" t="s">
        <v>728</v>
      </c>
      <c r="F413" s="203" t="s">
        <v>719</v>
      </c>
      <c r="G413" s="192">
        <v>3000000</v>
      </c>
      <c r="H413" s="192">
        <v>3000000</v>
      </c>
      <c r="I413" s="203" t="s">
        <v>720</v>
      </c>
    </row>
    <row r="414" spans="1:9" ht="57">
      <c r="A414" s="203" t="s">
        <v>883</v>
      </c>
      <c r="B414" s="203" t="s">
        <v>1203</v>
      </c>
      <c r="C414" s="203" t="s">
        <v>1206</v>
      </c>
      <c r="D414" s="191">
        <v>43310</v>
      </c>
      <c r="E414" s="203" t="s">
        <v>733</v>
      </c>
      <c r="F414" s="203" t="s">
        <v>719</v>
      </c>
      <c r="G414" s="192">
        <v>3900000</v>
      </c>
      <c r="H414" s="192">
        <v>1300000</v>
      </c>
      <c r="I414" s="203" t="s">
        <v>753</v>
      </c>
    </row>
    <row r="415" spans="1:9" ht="42.75">
      <c r="A415" s="203" t="s">
        <v>883</v>
      </c>
      <c r="B415" s="203" t="s">
        <v>1203</v>
      </c>
      <c r="C415" s="203" t="s">
        <v>1207</v>
      </c>
      <c r="D415" s="191">
        <v>43405</v>
      </c>
      <c r="E415" s="203" t="s">
        <v>733</v>
      </c>
      <c r="F415" s="203" t="s">
        <v>719</v>
      </c>
      <c r="G415" s="192">
        <v>12000000</v>
      </c>
      <c r="H415" s="192">
        <v>10648407</v>
      </c>
      <c r="I415" s="203" t="s">
        <v>720</v>
      </c>
    </row>
    <row r="416" spans="1:9" ht="42.75">
      <c r="A416" s="203" t="s">
        <v>883</v>
      </c>
      <c r="B416" s="203" t="s">
        <v>1203</v>
      </c>
      <c r="C416" s="203" t="s">
        <v>1208</v>
      </c>
      <c r="D416" s="191">
        <v>43374</v>
      </c>
      <c r="E416" s="203" t="s">
        <v>733</v>
      </c>
      <c r="F416" s="203" t="s">
        <v>719</v>
      </c>
      <c r="G416" s="192">
        <v>26597269</v>
      </c>
      <c r="H416" s="192">
        <v>28460000</v>
      </c>
      <c r="I416" s="203" t="s">
        <v>753</v>
      </c>
    </row>
    <row r="417" spans="1:9" ht="42.75">
      <c r="A417" s="203" t="s">
        <v>883</v>
      </c>
      <c r="B417" s="203" t="s">
        <v>1203</v>
      </c>
      <c r="C417" s="203" t="s">
        <v>1209</v>
      </c>
      <c r="D417" s="191">
        <v>43374</v>
      </c>
      <c r="E417" s="203" t="s">
        <v>733</v>
      </c>
      <c r="F417" s="203" t="s">
        <v>719</v>
      </c>
      <c r="G417" s="192" t="s">
        <v>1210</v>
      </c>
      <c r="H417" s="192">
        <v>5000000</v>
      </c>
      <c r="I417" s="203" t="s">
        <v>753</v>
      </c>
    </row>
    <row r="418" spans="1:9" ht="42.75">
      <c r="A418" s="203" t="s">
        <v>883</v>
      </c>
      <c r="B418" s="203" t="s">
        <v>1203</v>
      </c>
      <c r="C418" s="203" t="s">
        <v>1211</v>
      </c>
      <c r="D418" s="191">
        <v>43374</v>
      </c>
      <c r="E418" s="203" t="s">
        <v>733</v>
      </c>
      <c r="F418" s="203" t="s">
        <v>719</v>
      </c>
      <c r="G418" s="192">
        <v>4569088</v>
      </c>
      <c r="H418" s="192">
        <v>4889000</v>
      </c>
      <c r="I418" s="203" t="s">
        <v>753</v>
      </c>
    </row>
    <row r="419" spans="1:9" ht="28.5">
      <c r="A419" s="203" t="s">
        <v>883</v>
      </c>
      <c r="B419" s="203" t="s">
        <v>1203</v>
      </c>
      <c r="C419" s="203" t="s">
        <v>1212</v>
      </c>
      <c r="D419" s="191">
        <v>43374</v>
      </c>
      <c r="E419" s="203" t="s">
        <v>733</v>
      </c>
      <c r="F419" s="203" t="s">
        <v>719</v>
      </c>
      <c r="G419" s="192">
        <v>33075000</v>
      </c>
      <c r="H419" s="192">
        <v>35391000</v>
      </c>
      <c r="I419" s="203" t="s">
        <v>753</v>
      </c>
    </row>
    <row r="420" spans="1:9" ht="28.5">
      <c r="A420" s="203" t="s">
        <v>883</v>
      </c>
      <c r="B420" s="203" t="s">
        <v>1203</v>
      </c>
      <c r="C420" s="203" t="s">
        <v>1213</v>
      </c>
      <c r="D420" s="191">
        <v>43374</v>
      </c>
      <c r="E420" s="203" t="s">
        <v>733</v>
      </c>
      <c r="F420" s="203" t="s">
        <v>719</v>
      </c>
      <c r="G420" s="192">
        <v>4280000</v>
      </c>
      <c r="H420" s="192">
        <v>4580000</v>
      </c>
      <c r="I420" s="203" t="s">
        <v>753</v>
      </c>
    </row>
    <row r="421" spans="1:9" ht="28.5">
      <c r="A421" s="203" t="s">
        <v>883</v>
      </c>
      <c r="B421" s="203" t="s">
        <v>1203</v>
      </c>
      <c r="C421" s="203" t="s">
        <v>1214</v>
      </c>
      <c r="D421" s="191">
        <v>43374</v>
      </c>
      <c r="E421" s="203" t="s">
        <v>733</v>
      </c>
      <c r="F421" s="203" t="s">
        <v>719</v>
      </c>
      <c r="G421" s="192">
        <v>2451058</v>
      </c>
      <c r="H421" s="192">
        <v>2623000</v>
      </c>
      <c r="I421" s="203" t="s">
        <v>753</v>
      </c>
    </row>
    <row r="422" spans="1:9" ht="28.5">
      <c r="A422" s="203" t="s">
        <v>883</v>
      </c>
      <c r="B422" s="203" t="s">
        <v>1203</v>
      </c>
      <c r="C422" s="203" t="s">
        <v>1215</v>
      </c>
      <c r="D422" s="191">
        <v>43374</v>
      </c>
      <c r="E422" s="203" t="s">
        <v>733</v>
      </c>
      <c r="F422" s="203" t="s">
        <v>719</v>
      </c>
      <c r="G422" s="192">
        <v>5350000</v>
      </c>
      <c r="H422" s="192">
        <v>5725000</v>
      </c>
      <c r="I422" s="203" t="s">
        <v>753</v>
      </c>
    </row>
    <row r="423" spans="1:9" ht="28.5">
      <c r="A423" s="203" t="s">
        <v>883</v>
      </c>
      <c r="B423" s="203" t="s">
        <v>1203</v>
      </c>
      <c r="C423" s="203" t="s">
        <v>1216</v>
      </c>
      <c r="D423" s="191">
        <v>43374</v>
      </c>
      <c r="E423" s="203" t="s">
        <v>733</v>
      </c>
      <c r="F423" s="203" t="s">
        <v>719</v>
      </c>
      <c r="G423" s="192">
        <v>12272000</v>
      </c>
      <c r="H423" s="192">
        <v>11169125</v>
      </c>
      <c r="I423" s="203" t="s">
        <v>753</v>
      </c>
    </row>
    <row r="424" spans="1:9" ht="128.25">
      <c r="A424" s="203" t="s">
        <v>883</v>
      </c>
      <c r="B424" s="203" t="s">
        <v>1203</v>
      </c>
      <c r="C424" s="203" t="s">
        <v>1217</v>
      </c>
      <c r="D424" s="191">
        <v>43374</v>
      </c>
      <c r="E424" s="203" t="s">
        <v>733</v>
      </c>
      <c r="F424" s="203" t="s">
        <v>719</v>
      </c>
      <c r="G424" s="192">
        <v>9500000</v>
      </c>
      <c r="H424" s="192">
        <v>791666.66666666663</v>
      </c>
      <c r="I424" s="203" t="s">
        <v>753</v>
      </c>
    </row>
    <row r="425" spans="1:9" ht="57">
      <c r="A425" s="203" t="s">
        <v>883</v>
      </c>
      <c r="B425" s="203" t="s">
        <v>1203</v>
      </c>
      <c r="C425" s="203" t="s">
        <v>1218</v>
      </c>
      <c r="D425" s="191">
        <v>43102</v>
      </c>
      <c r="E425" s="203" t="s">
        <v>820</v>
      </c>
      <c r="F425" s="203" t="s">
        <v>830</v>
      </c>
      <c r="G425" s="192">
        <v>2188143366</v>
      </c>
      <c r="H425" s="192">
        <v>842021937</v>
      </c>
      <c r="I425" s="203" t="s">
        <v>753</v>
      </c>
    </row>
    <row r="426" spans="1:9" ht="42.75">
      <c r="A426" s="203" t="s">
        <v>883</v>
      </c>
      <c r="B426" s="203" t="s">
        <v>1203</v>
      </c>
      <c r="C426" s="203" t="s">
        <v>1219</v>
      </c>
      <c r="D426" s="191">
        <v>43359</v>
      </c>
      <c r="E426" s="203" t="s">
        <v>733</v>
      </c>
      <c r="F426" s="203" t="s">
        <v>719</v>
      </c>
      <c r="G426" s="192">
        <v>30000000</v>
      </c>
      <c r="H426" s="192">
        <v>5000000</v>
      </c>
      <c r="I426" s="203" t="s">
        <v>753</v>
      </c>
    </row>
    <row r="427" spans="1:9" ht="57">
      <c r="A427" s="203" t="s">
        <v>883</v>
      </c>
      <c r="B427" s="203" t="s">
        <v>1203</v>
      </c>
      <c r="C427" s="203" t="s">
        <v>1220</v>
      </c>
      <c r="D427" s="191">
        <v>43289</v>
      </c>
      <c r="E427" s="203" t="s">
        <v>733</v>
      </c>
      <c r="F427" s="203" t="s">
        <v>719</v>
      </c>
      <c r="G427" s="192">
        <v>14944944</v>
      </c>
      <c r="H427" s="192">
        <v>4981648</v>
      </c>
      <c r="I427" s="203" t="s">
        <v>753</v>
      </c>
    </row>
    <row r="428" spans="1:9" ht="57">
      <c r="A428" s="203" t="s">
        <v>883</v>
      </c>
      <c r="B428" s="203" t="s">
        <v>1203</v>
      </c>
      <c r="C428" s="203" t="s">
        <v>1221</v>
      </c>
      <c r="D428" s="191">
        <v>43344</v>
      </c>
      <c r="E428" s="203" t="s">
        <v>733</v>
      </c>
      <c r="F428" s="203" t="s">
        <v>719</v>
      </c>
      <c r="G428" s="192">
        <v>33000000</v>
      </c>
      <c r="H428" s="192">
        <v>5500000</v>
      </c>
      <c r="I428" s="203" t="s">
        <v>753</v>
      </c>
    </row>
    <row r="429" spans="1:9" ht="28.5">
      <c r="A429" s="203" t="s">
        <v>883</v>
      </c>
      <c r="B429" s="203" t="s">
        <v>1203</v>
      </c>
      <c r="C429" s="203" t="s">
        <v>1222</v>
      </c>
      <c r="D429" s="191">
        <v>43252</v>
      </c>
      <c r="E429" s="203" t="s">
        <v>820</v>
      </c>
      <c r="F429" s="203" t="s">
        <v>814</v>
      </c>
      <c r="G429" s="192">
        <v>57000000</v>
      </c>
      <c r="H429" s="192">
        <v>57000000</v>
      </c>
      <c r="I429" s="203" t="s">
        <v>720</v>
      </c>
    </row>
    <row r="430" spans="1:9" ht="42.75">
      <c r="A430" s="203" t="s">
        <v>883</v>
      </c>
      <c r="B430" s="203" t="s">
        <v>1203</v>
      </c>
      <c r="C430" s="203" t="s">
        <v>1223</v>
      </c>
      <c r="D430" s="191">
        <v>43252</v>
      </c>
      <c r="E430" s="203" t="s">
        <v>820</v>
      </c>
      <c r="F430" s="203" t="s">
        <v>814</v>
      </c>
      <c r="G430" s="192">
        <v>160000000</v>
      </c>
      <c r="H430" s="192">
        <v>160000000</v>
      </c>
      <c r="I430" s="203" t="s">
        <v>720</v>
      </c>
    </row>
    <row r="431" spans="1:9" ht="28.5">
      <c r="A431" s="203" t="s">
        <v>883</v>
      </c>
      <c r="B431" s="203" t="s">
        <v>1203</v>
      </c>
      <c r="C431" s="203" t="s">
        <v>1224</v>
      </c>
      <c r="D431" s="191">
        <v>43252</v>
      </c>
      <c r="E431" s="203" t="s">
        <v>820</v>
      </c>
      <c r="F431" s="203" t="s">
        <v>719</v>
      </c>
      <c r="G431" s="192">
        <v>1791690</v>
      </c>
      <c r="H431" s="192">
        <v>1791690</v>
      </c>
      <c r="I431" s="203" t="s">
        <v>720</v>
      </c>
    </row>
    <row r="432" spans="1:9" ht="57">
      <c r="A432" s="203" t="s">
        <v>883</v>
      </c>
      <c r="B432" s="203" t="s">
        <v>1203</v>
      </c>
      <c r="C432" s="203" t="s">
        <v>1225</v>
      </c>
      <c r="D432" s="191">
        <v>43252</v>
      </c>
      <c r="E432" s="203" t="s">
        <v>820</v>
      </c>
      <c r="F432" s="203" t="s">
        <v>830</v>
      </c>
      <c r="G432" s="192">
        <v>420000000</v>
      </c>
      <c r="H432" s="192">
        <v>420000000</v>
      </c>
      <c r="I432" s="203" t="s">
        <v>720</v>
      </c>
    </row>
    <row r="433" spans="1:9" ht="71.25">
      <c r="A433" s="203" t="s">
        <v>883</v>
      </c>
      <c r="B433" s="203" t="s">
        <v>1203</v>
      </c>
      <c r="C433" s="203" t="s">
        <v>1226</v>
      </c>
      <c r="D433" s="191">
        <v>43252</v>
      </c>
      <c r="E433" s="203" t="s">
        <v>820</v>
      </c>
      <c r="F433" s="203" t="s">
        <v>814</v>
      </c>
      <c r="G433" s="192">
        <v>328500000</v>
      </c>
      <c r="H433" s="192">
        <v>328500000</v>
      </c>
      <c r="I433" s="203" t="s">
        <v>720</v>
      </c>
    </row>
    <row r="434" spans="1:9" ht="28.5">
      <c r="A434" s="203" t="s">
        <v>883</v>
      </c>
      <c r="B434" s="203" t="s">
        <v>1203</v>
      </c>
      <c r="C434" s="203" t="s">
        <v>1227</v>
      </c>
      <c r="D434" s="191">
        <v>43252</v>
      </c>
      <c r="E434" s="203" t="s">
        <v>820</v>
      </c>
      <c r="F434" s="203" t="s">
        <v>719</v>
      </c>
      <c r="G434" s="192">
        <v>9679500</v>
      </c>
      <c r="H434" s="192">
        <v>9679500</v>
      </c>
      <c r="I434" s="203" t="s">
        <v>720</v>
      </c>
    </row>
    <row r="435" spans="1:9">
      <c r="A435" s="203" t="s">
        <v>883</v>
      </c>
      <c r="B435" s="203" t="s">
        <v>1203</v>
      </c>
      <c r="C435" s="203" t="s">
        <v>1228</v>
      </c>
      <c r="D435" s="191">
        <v>43252</v>
      </c>
      <c r="E435" s="203" t="s">
        <v>820</v>
      </c>
      <c r="F435" s="203" t="s">
        <v>719</v>
      </c>
      <c r="G435" s="192">
        <v>12000000</v>
      </c>
      <c r="H435" s="192">
        <v>12000000</v>
      </c>
      <c r="I435" s="203" t="s">
        <v>720</v>
      </c>
    </row>
    <row r="436" spans="1:9" ht="28.5">
      <c r="A436" s="203" t="s">
        <v>883</v>
      </c>
      <c r="B436" s="203" t="s">
        <v>1203</v>
      </c>
      <c r="C436" s="203" t="s">
        <v>1229</v>
      </c>
      <c r="D436" s="191">
        <v>43252</v>
      </c>
      <c r="E436" s="203" t="s">
        <v>820</v>
      </c>
      <c r="F436" s="203" t="s">
        <v>814</v>
      </c>
      <c r="G436" s="192">
        <v>85500000</v>
      </c>
      <c r="H436" s="192">
        <v>85500000</v>
      </c>
      <c r="I436" s="203" t="s">
        <v>720</v>
      </c>
    </row>
    <row r="437" spans="1:9" ht="85.5">
      <c r="A437" s="203" t="s">
        <v>883</v>
      </c>
      <c r="B437" s="203" t="s">
        <v>1203</v>
      </c>
      <c r="C437" s="203" t="s">
        <v>1230</v>
      </c>
      <c r="D437" s="191">
        <v>43252</v>
      </c>
      <c r="E437" s="203" t="s">
        <v>1231</v>
      </c>
      <c r="F437" s="203" t="s">
        <v>719</v>
      </c>
      <c r="G437" s="192">
        <v>88122000</v>
      </c>
      <c r="H437" s="192">
        <v>88122000</v>
      </c>
      <c r="I437" s="203" t="s">
        <v>720</v>
      </c>
    </row>
    <row r="438" spans="1:9" ht="28.5">
      <c r="A438" s="203" t="s">
        <v>883</v>
      </c>
      <c r="B438" s="203" t="s">
        <v>1203</v>
      </c>
      <c r="C438" s="203" t="s">
        <v>1232</v>
      </c>
      <c r="D438" s="191">
        <v>43252</v>
      </c>
      <c r="E438" s="203" t="s">
        <v>733</v>
      </c>
      <c r="F438" s="203" t="s">
        <v>719</v>
      </c>
      <c r="G438" s="192">
        <v>10908640</v>
      </c>
      <c r="H438" s="192">
        <v>16362960</v>
      </c>
      <c r="I438" s="203" t="s">
        <v>753</v>
      </c>
    </row>
    <row r="439" spans="1:9" ht="28.5">
      <c r="A439" s="203" t="s">
        <v>883</v>
      </c>
      <c r="B439" s="203" t="s">
        <v>1203</v>
      </c>
      <c r="C439" s="203" t="s">
        <v>1233</v>
      </c>
      <c r="D439" s="191">
        <v>43205</v>
      </c>
      <c r="E439" s="203" t="s">
        <v>1234</v>
      </c>
      <c r="F439" s="203" t="s">
        <v>719</v>
      </c>
      <c r="G439" s="192">
        <v>15000000</v>
      </c>
      <c r="H439" s="192">
        <v>15000000</v>
      </c>
      <c r="I439" s="203" t="s">
        <v>720</v>
      </c>
    </row>
    <row r="440" spans="1:9">
      <c r="A440" s="203" t="s">
        <v>883</v>
      </c>
      <c r="B440" s="203" t="s">
        <v>1203</v>
      </c>
      <c r="C440" s="203" t="s">
        <v>1235</v>
      </c>
      <c r="D440" s="191">
        <v>43197</v>
      </c>
      <c r="E440" s="203" t="s">
        <v>733</v>
      </c>
      <c r="F440" s="203" t="s">
        <v>719</v>
      </c>
      <c r="G440" s="192">
        <v>11500000</v>
      </c>
      <c r="H440" s="192">
        <v>11018189</v>
      </c>
      <c r="I440" s="203" t="s">
        <v>720</v>
      </c>
    </row>
    <row r="441" spans="1:9" ht="42.75">
      <c r="A441" s="203" t="s">
        <v>883</v>
      </c>
      <c r="B441" s="203" t="s">
        <v>1203</v>
      </c>
      <c r="C441" s="203" t="s">
        <v>1236</v>
      </c>
      <c r="D441" s="191">
        <v>43192</v>
      </c>
      <c r="E441" s="203" t="s">
        <v>733</v>
      </c>
      <c r="F441" s="203" t="s">
        <v>719</v>
      </c>
      <c r="G441" s="192">
        <v>6300000</v>
      </c>
      <c r="H441" s="192">
        <v>6300000</v>
      </c>
      <c r="I441" s="203" t="s">
        <v>753</v>
      </c>
    </row>
    <row r="442" spans="1:9">
      <c r="A442" s="203" t="s">
        <v>883</v>
      </c>
      <c r="B442" s="203" t="s">
        <v>1203</v>
      </c>
      <c r="C442" s="203" t="s">
        <v>1237</v>
      </c>
      <c r="D442" s="191">
        <v>43191</v>
      </c>
      <c r="E442" s="203" t="s">
        <v>733</v>
      </c>
      <c r="F442" s="203" t="s">
        <v>719</v>
      </c>
      <c r="G442" s="192">
        <v>1800000</v>
      </c>
      <c r="H442" s="192">
        <v>1926000</v>
      </c>
      <c r="I442" s="203" t="s">
        <v>753</v>
      </c>
    </row>
    <row r="443" spans="1:9" ht="114">
      <c r="A443" s="203" t="s">
        <v>883</v>
      </c>
      <c r="B443" s="203" t="s">
        <v>1203</v>
      </c>
      <c r="C443" s="203" t="s">
        <v>1238</v>
      </c>
      <c r="D443" s="191">
        <v>43118</v>
      </c>
      <c r="E443" s="203" t="s">
        <v>795</v>
      </c>
      <c r="F443" s="203" t="s">
        <v>814</v>
      </c>
      <c r="G443" s="192">
        <v>74970000</v>
      </c>
      <c r="H443" s="192">
        <v>74970000</v>
      </c>
      <c r="I443" s="203" t="s">
        <v>720</v>
      </c>
    </row>
    <row r="444" spans="1:9" ht="42.75">
      <c r="A444" s="203" t="s">
        <v>883</v>
      </c>
      <c r="B444" s="203" t="s">
        <v>1203</v>
      </c>
      <c r="C444" s="203" t="s">
        <v>1239</v>
      </c>
      <c r="D444" s="191">
        <v>43115</v>
      </c>
      <c r="E444" s="203" t="s">
        <v>733</v>
      </c>
      <c r="F444" s="203" t="s">
        <v>719</v>
      </c>
      <c r="G444" s="192">
        <v>31000000</v>
      </c>
      <c r="H444" s="192">
        <v>31000000</v>
      </c>
      <c r="I444" s="203" t="s">
        <v>720</v>
      </c>
    </row>
    <row r="445" spans="1:9" ht="28.5">
      <c r="A445" s="203" t="s">
        <v>883</v>
      </c>
      <c r="B445" s="203" t="s">
        <v>1203</v>
      </c>
      <c r="C445" s="203" t="s">
        <v>1240</v>
      </c>
      <c r="D445" s="211">
        <v>43374</v>
      </c>
      <c r="E445" s="203"/>
      <c r="F445" s="203" t="s">
        <v>719</v>
      </c>
      <c r="G445" s="192">
        <v>1500000</v>
      </c>
      <c r="H445" s="192">
        <v>0</v>
      </c>
      <c r="I445" s="203" t="s">
        <v>720</v>
      </c>
    </row>
    <row r="446" spans="1:9">
      <c r="A446" s="203" t="s">
        <v>883</v>
      </c>
      <c r="B446" s="203" t="s">
        <v>1203</v>
      </c>
      <c r="C446" s="203" t="s">
        <v>1241</v>
      </c>
      <c r="D446" s="211">
        <v>43344</v>
      </c>
      <c r="E446" s="203"/>
      <c r="F446" s="203" t="s">
        <v>719</v>
      </c>
      <c r="G446" s="192">
        <v>600000</v>
      </c>
      <c r="H446" s="192">
        <v>0</v>
      </c>
      <c r="I446" s="203" t="s">
        <v>720</v>
      </c>
    </row>
    <row r="447" spans="1:9" ht="57">
      <c r="A447" s="203" t="s">
        <v>883</v>
      </c>
      <c r="B447" s="203" t="s">
        <v>1203</v>
      </c>
      <c r="C447" s="203" t="s">
        <v>1242</v>
      </c>
      <c r="D447" s="211">
        <v>43327</v>
      </c>
      <c r="E447" s="203"/>
      <c r="F447" s="203" t="s">
        <v>814</v>
      </c>
      <c r="G447" s="192">
        <v>46050000</v>
      </c>
      <c r="H447" s="192">
        <v>46050000</v>
      </c>
      <c r="I447" s="203" t="s">
        <v>720</v>
      </c>
    </row>
    <row r="448" spans="1:9" ht="28.5">
      <c r="A448" s="203" t="s">
        <v>883</v>
      </c>
      <c r="B448" s="203" t="s">
        <v>1203</v>
      </c>
      <c r="C448" s="203" t="s">
        <v>1243</v>
      </c>
      <c r="D448" s="211">
        <v>43344</v>
      </c>
      <c r="E448" s="203"/>
      <c r="F448" s="203" t="s">
        <v>814</v>
      </c>
      <c r="G448" s="192">
        <v>350000000</v>
      </c>
      <c r="H448" s="192">
        <v>350000000</v>
      </c>
      <c r="I448" s="203" t="s">
        <v>720</v>
      </c>
    </row>
    <row r="449" spans="1:9" ht="28.5">
      <c r="A449" s="203" t="s">
        <v>883</v>
      </c>
      <c r="B449" s="203" t="s">
        <v>1203</v>
      </c>
      <c r="C449" s="203" t="s">
        <v>1244</v>
      </c>
      <c r="D449" s="211">
        <v>43344</v>
      </c>
      <c r="E449" s="203"/>
      <c r="F449" s="203" t="s">
        <v>814</v>
      </c>
      <c r="G449" s="192">
        <v>120000000</v>
      </c>
      <c r="H449" s="192">
        <v>120000000</v>
      </c>
      <c r="I449" s="203" t="s">
        <v>720</v>
      </c>
    </row>
    <row r="450" spans="1:9" ht="28.5">
      <c r="A450" s="203" t="s">
        <v>883</v>
      </c>
      <c r="B450" s="203" t="s">
        <v>1203</v>
      </c>
      <c r="C450" s="203" t="s">
        <v>1245</v>
      </c>
      <c r="D450" s="211">
        <v>43344</v>
      </c>
      <c r="E450" s="203"/>
      <c r="F450" s="203" t="s">
        <v>814</v>
      </c>
      <c r="G450" s="192">
        <v>250000000</v>
      </c>
      <c r="H450" s="192">
        <v>250000000</v>
      </c>
      <c r="I450" s="203" t="s">
        <v>720</v>
      </c>
    </row>
    <row r="451" spans="1:9">
      <c r="A451" s="203" t="s">
        <v>883</v>
      </c>
      <c r="B451" s="203" t="s">
        <v>1203</v>
      </c>
      <c r="C451" s="203" t="s">
        <v>1246</v>
      </c>
      <c r="D451" s="211">
        <v>43109</v>
      </c>
      <c r="E451" s="203"/>
      <c r="F451" s="203" t="s">
        <v>814</v>
      </c>
      <c r="G451" s="192">
        <v>146000000</v>
      </c>
      <c r="H451" s="192">
        <v>146000000</v>
      </c>
      <c r="I451" s="203"/>
    </row>
    <row r="452" spans="1:9" ht="28.5">
      <c r="A452" s="203" t="s">
        <v>883</v>
      </c>
      <c r="B452" s="203" t="s">
        <v>1203</v>
      </c>
      <c r="C452" s="203" t="s">
        <v>1247</v>
      </c>
      <c r="D452" s="211">
        <v>43344</v>
      </c>
      <c r="E452" s="203"/>
      <c r="F452" s="203" t="s">
        <v>814</v>
      </c>
      <c r="G452" s="192">
        <f>46750000+4000000</f>
        <v>50750000</v>
      </c>
      <c r="H452" s="192">
        <v>50750000</v>
      </c>
      <c r="I452" s="203" t="s">
        <v>720</v>
      </c>
    </row>
    <row r="453" spans="1:9">
      <c r="A453" s="203" t="s">
        <v>883</v>
      </c>
      <c r="B453" s="203" t="s">
        <v>1203</v>
      </c>
      <c r="C453" s="203" t="s">
        <v>1248</v>
      </c>
      <c r="D453" s="211">
        <v>43109</v>
      </c>
      <c r="E453" s="203"/>
      <c r="F453" s="203" t="s">
        <v>719</v>
      </c>
      <c r="G453" s="192">
        <v>230000000</v>
      </c>
      <c r="H453" s="192">
        <v>230000000</v>
      </c>
      <c r="I453" s="203" t="s">
        <v>720</v>
      </c>
    </row>
    <row r="454" spans="1:9">
      <c r="A454" s="203" t="s">
        <v>883</v>
      </c>
      <c r="B454" s="203" t="s">
        <v>1203</v>
      </c>
      <c r="C454" s="203" t="s">
        <v>1249</v>
      </c>
      <c r="D454" s="211">
        <v>43374</v>
      </c>
      <c r="E454" s="203"/>
      <c r="F454" s="203" t="s">
        <v>719</v>
      </c>
      <c r="G454" s="192">
        <v>40000000</v>
      </c>
      <c r="H454" s="192">
        <v>40000000</v>
      </c>
      <c r="I454" s="203"/>
    </row>
    <row r="455" spans="1:9" ht="28.5">
      <c r="A455" s="203" t="s">
        <v>883</v>
      </c>
      <c r="B455" s="203" t="s">
        <v>1203</v>
      </c>
      <c r="C455" s="203" t="s">
        <v>1250</v>
      </c>
      <c r="D455" s="211">
        <v>43327</v>
      </c>
      <c r="E455" s="203"/>
      <c r="F455" s="203" t="s">
        <v>719</v>
      </c>
      <c r="G455" s="192">
        <v>17000000</v>
      </c>
      <c r="H455" s="192">
        <v>17000000</v>
      </c>
      <c r="I455" s="203" t="s">
        <v>720</v>
      </c>
    </row>
    <row r="456" spans="1:9">
      <c r="A456" s="203" t="s">
        <v>883</v>
      </c>
      <c r="B456" s="203" t="s">
        <v>1203</v>
      </c>
      <c r="C456" s="203" t="s">
        <v>1251</v>
      </c>
      <c r="D456" s="211">
        <v>43327</v>
      </c>
      <c r="E456" s="203"/>
      <c r="F456" s="203" t="s">
        <v>719</v>
      </c>
      <c r="G456" s="192">
        <v>5000000</v>
      </c>
      <c r="H456" s="192">
        <v>5000000</v>
      </c>
      <c r="I456" s="203" t="s">
        <v>720</v>
      </c>
    </row>
  </sheetData>
  <sheetProtection algorithmName="SHA-512" hashValue="sB9iGAm+zakmz0zengB76Wl73kdpHCesXnxWxcpvXB81o/v25h4KaJxhIMgsLsPk48o8v3yY9S5ve7jDgrkQWg==" saltValue="1zgPGoGzzyN81x9aX+ntOg==" spinCount="100000" sheet="1" objects="1" scenarios="1" autoFilter="0"/>
  <mergeCells count="1">
    <mergeCell ref="B5:I5"/>
  </mergeCells>
  <dataValidations count="2">
    <dataValidation type="list" allowBlank="1" showInputMessage="1" showErrorMessage="1" sqref="I12:I57 I60:I113 I294:I302 I304:I324 I195:I285 I120:I183" xr:uid="{00000000-0002-0000-0C00-000000000000}">
      <formula1>"SI,NO"</formula1>
    </dataValidation>
    <dataValidation type="list" allowBlank="1" showInputMessage="1" showErrorMessage="1" sqref="F12:F57 F60:F91" xr:uid="{00000000-0002-0000-0C00-000001000000}">
      <formula1>"DIRECTA,CERRADA,ABIERTA,GIRO DEL NEGOCIO"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0">
    <tabColor rgb="FF0070C0"/>
  </sheetPr>
  <dimension ref="A1:L114"/>
  <sheetViews>
    <sheetView showGridLines="0" zoomScale="55" zoomScaleNormal="55" workbookViewId="0"/>
  </sheetViews>
  <sheetFormatPr defaultColWidth="0" defaultRowHeight="13.5"/>
  <cols>
    <col min="1" max="1" width="1.42578125" style="7" customWidth="1"/>
    <col min="2" max="2" width="29.85546875" style="7" customWidth="1"/>
    <col min="3" max="3" width="43.42578125" style="7" customWidth="1"/>
    <col min="4" max="4" width="77.140625" style="7" customWidth="1"/>
    <col min="5" max="5" width="37.28515625" style="7" customWidth="1"/>
    <col min="6" max="6" width="29.140625" style="7" customWidth="1"/>
    <col min="7" max="8" width="17" style="257" customWidth="1"/>
    <col min="9" max="9" width="46.28515625" style="7" customWidth="1"/>
    <col min="10" max="10" width="5.28515625" style="7" customWidth="1"/>
    <col min="11" max="11" width="0" style="7" hidden="1" customWidth="1"/>
    <col min="12" max="16384" width="11.42578125" style="7" hidden="1"/>
  </cols>
  <sheetData>
    <row r="1" spans="2:9" s="6" customFormat="1">
      <c r="G1" s="8"/>
      <c r="H1" s="8"/>
    </row>
    <row r="2" spans="2:9" s="6" customFormat="1" ht="15" customHeight="1">
      <c r="B2" s="11"/>
      <c r="C2" s="471" t="s">
        <v>1252</v>
      </c>
      <c r="D2" s="471"/>
      <c r="E2" s="471"/>
      <c r="F2" s="471"/>
      <c r="G2" s="471"/>
      <c r="H2" s="471"/>
      <c r="I2" s="471"/>
    </row>
    <row r="3" spans="2:9" s="6" customFormat="1" ht="13.5" customHeight="1">
      <c r="B3" s="11"/>
      <c r="C3" s="471"/>
      <c r="D3" s="471"/>
      <c r="E3" s="471"/>
      <c r="F3" s="471"/>
      <c r="G3" s="471"/>
      <c r="H3" s="471"/>
      <c r="I3" s="471"/>
    </row>
    <row r="4" spans="2:9" s="6" customFormat="1" ht="13.5" customHeight="1">
      <c r="B4" s="11"/>
      <c r="C4" s="471"/>
      <c r="D4" s="471"/>
      <c r="E4" s="471"/>
      <c r="F4" s="471"/>
      <c r="G4" s="471"/>
      <c r="H4" s="471"/>
      <c r="I4" s="471"/>
    </row>
    <row r="5" spans="2:9" s="6" customFormat="1" ht="13.5" customHeight="1">
      <c r="B5" s="11"/>
      <c r="C5" s="471"/>
      <c r="D5" s="471"/>
      <c r="E5" s="471"/>
      <c r="F5" s="471"/>
      <c r="G5" s="471"/>
      <c r="H5" s="471"/>
      <c r="I5" s="471"/>
    </row>
    <row r="6" spans="2:9" s="6" customFormat="1" ht="13.5" customHeight="1">
      <c r="B6" s="11"/>
      <c r="C6" s="471"/>
      <c r="D6" s="471"/>
      <c r="E6" s="471"/>
      <c r="F6" s="471"/>
      <c r="G6" s="471"/>
      <c r="H6" s="471"/>
      <c r="I6" s="471"/>
    </row>
    <row r="7" spans="2:9" s="6" customFormat="1" ht="13.5" customHeight="1">
      <c r="B7" s="11"/>
      <c r="C7" s="471"/>
      <c r="D7" s="471"/>
      <c r="E7" s="471"/>
      <c r="F7" s="471"/>
      <c r="G7" s="471"/>
      <c r="H7" s="471"/>
      <c r="I7" s="471"/>
    </row>
    <row r="8" spans="2:9" s="6" customFormat="1" ht="13.5" customHeight="1">
      <c r="B8" s="11"/>
      <c r="C8" s="471"/>
      <c r="D8" s="471"/>
      <c r="E8" s="471"/>
      <c r="F8" s="471"/>
      <c r="G8" s="471"/>
      <c r="H8" s="471"/>
      <c r="I8" s="471"/>
    </row>
    <row r="9" spans="2:9" s="6" customFormat="1" ht="13.5" customHeight="1">
      <c r="B9" s="11"/>
      <c r="C9" s="471"/>
      <c r="D9" s="471"/>
      <c r="E9" s="471"/>
      <c r="F9" s="471"/>
      <c r="G9" s="471"/>
      <c r="H9" s="471"/>
      <c r="I9" s="471"/>
    </row>
    <row r="10" spans="2:9" s="6" customFormat="1" ht="13.5" customHeight="1">
      <c r="B10" s="11"/>
      <c r="C10" s="471"/>
      <c r="D10" s="471"/>
      <c r="E10" s="471"/>
      <c r="F10" s="471"/>
      <c r="G10" s="471"/>
      <c r="H10" s="471"/>
      <c r="I10" s="471"/>
    </row>
    <row r="11" spans="2:9" s="3" customFormat="1" ht="18.75" customHeight="1">
      <c r="B11" s="11"/>
      <c r="C11" s="471"/>
      <c r="D11" s="471"/>
      <c r="E11" s="471"/>
      <c r="F11" s="471"/>
      <c r="G11" s="471"/>
      <c r="H11" s="471"/>
      <c r="I11" s="471"/>
    </row>
    <row r="12" spans="2:9" s="3" customFormat="1" ht="25.5" customHeight="1">
      <c r="B12" s="11"/>
      <c r="C12" s="471"/>
      <c r="D12" s="471"/>
      <c r="E12" s="471"/>
      <c r="F12" s="471"/>
      <c r="G12" s="471"/>
      <c r="H12" s="471"/>
      <c r="I12" s="471"/>
    </row>
    <row r="13" spans="2:9" s="3" customFormat="1" ht="14.25" customHeight="1">
      <c r="B13" s="11"/>
      <c r="C13" s="471"/>
      <c r="D13" s="471"/>
      <c r="E13" s="471"/>
      <c r="F13" s="471"/>
      <c r="G13" s="471"/>
      <c r="H13" s="471"/>
      <c r="I13" s="471"/>
    </row>
    <row r="14" spans="2:9" s="3" customFormat="1" ht="21.75" customHeight="1">
      <c r="B14" s="10"/>
      <c r="C14" s="471"/>
      <c r="D14" s="471"/>
      <c r="E14" s="471"/>
      <c r="F14" s="471"/>
      <c r="G14" s="471"/>
      <c r="H14" s="471"/>
      <c r="I14" s="471"/>
    </row>
    <row r="15" spans="2:9" s="3" customFormat="1" ht="14.25" customHeight="1">
      <c r="B15" s="10"/>
      <c r="C15" s="249"/>
      <c r="D15" s="249"/>
      <c r="E15" s="249"/>
      <c r="F15" s="249"/>
      <c r="G15" s="249"/>
      <c r="H15" s="249"/>
    </row>
    <row r="16" spans="2:9" s="3" customFormat="1" ht="30" customHeight="1">
      <c r="B16" s="231"/>
      <c r="C16" s="14"/>
      <c r="D16" s="231"/>
      <c r="E16" s="14"/>
      <c r="F16" s="231"/>
      <c r="G16" s="2"/>
      <c r="H16" s="2"/>
      <c r="I16" s="250" t="s">
        <v>1253</v>
      </c>
    </row>
    <row r="17" spans="2:12" s="6" customFormat="1" ht="45" customHeight="1">
      <c r="B17" s="12" t="s">
        <v>1254</v>
      </c>
      <c r="C17" s="12" t="s">
        <v>1255</v>
      </c>
      <c r="D17" s="12" t="s">
        <v>1256</v>
      </c>
      <c r="E17" s="12" t="s">
        <v>1257</v>
      </c>
      <c r="F17" s="12" t="s">
        <v>1258</v>
      </c>
      <c r="G17" s="251" t="s">
        <v>1259</v>
      </c>
      <c r="H17" s="251" t="s">
        <v>1260</v>
      </c>
      <c r="I17" s="12" t="s">
        <v>1261</v>
      </c>
    </row>
    <row r="18" spans="2:12" ht="90" customHeight="1">
      <c r="B18" s="252" t="s">
        <v>1262</v>
      </c>
      <c r="C18" s="252" t="s">
        <v>1263</v>
      </c>
      <c r="D18" s="270" t="s">
        <v>1264</v>
      </c>
      <c r="E18" s="253" t="s">
        <v>1265</v>
      </c>
      <c r="F18" s="270" t="s">
        <v>1266</v>
      </c>
      <c r="G18" s="254">
        <v>43121</v>
      </c>
      <c r="H18" s="254">
        <v>43178</v>
      </c>
      <c r="I18" s="255" t="s">
        <v>1267</v>
      </c>
    </row>
    <row r="19" spans="2:12" ht="108" customHeight="1">
      <c r="B19" s="252" t="s">
        <v>1262</v>
      </c>
      <c r="C19" s="270" t="s">
        <v>1268</v>
      </c>
      <c r="D19" s="270" t="s">
        <v>1269</v>
      </c>
      <c r="E19" s="253" t="s">
        <v>1265</v>
      </c>
      <c r="F19" s="270" t="s">
        <v>1266</v>
      </c>
      <c r="G19" s="254">
        <v>43238</v>
      </c>
      <c r="H19" s="254">
        <v>43300</v>
      </c>
      <c r="I19" s="255" t="s">
        <v>1267</v>
      </c>
    </row>
    <row r="20" spans="2:12" ht="142.5">
      <c r="B20" s="252" t="s">
        <v>1262</v>
      </c>
      <c r="C20" s="270" t="s">
        <v>1270</v>
      </c>
      <c r="D20" s="270" t="s">
        <v>1271</v>
      </c>
      <c r="E20" s="253" t="s">
        <v>1265</v>
      </c>
      <c r="F20" s="270" t="s">
        <v>1266</v>
      </c>
      <c r="G20" s="254">
        <v>43304</v>
      </c>
      <c r="H20" s="254">
        <v>43343</v>
      </c>
      <c r="I20" s="255" t="s">
        <v>1267</v>
      </c>
    </row>
    <row r="21" spans="2:12" ht="85.5">
      <c r="B21" s="252" t="s">
        <v>1262</v>
      </c>
      <c r="C21" s="270" t="s">
        <v>1272</v>
      </c>
      <c r="D21" s="270" t="s">
        <v>1273</v>
      </c>
      <c r="E21" s="253" t="s">
        <v>1265</v>
      </c>
      <c r="F21" s="270" t="s">
        <v>1266</v>
      </c>
      <c r="G21" s="254">
        <v>43238</v>
      </c>
      <c r="H21" s="254">
        <v>43312</v>
      </c>
      <c r="I21" s="255" t="s">
        <v>1267</v>
      </c>
    </row>
    <row r="22" spans="2:12" ht="99.75">
      <c r="B22" s="252" t="s">
        <v>1262</v>
      </c>
      <c r="C22" s="270" t="s">
        <v>1274</v>
      </c>
      <c r="D22" s="270" t="s">
        <v>1275</v>
      </c>
      <c r="E22" s="253" t="s">
        <v>1265</v>
      </c>
      <c r="F22" s="270" t="s">
        <v>1266</v>
      </c>
      <c r="G22" s="254">
        <v>43222</v>
      </c>
      <c r="H22" s="254">
        <v>43404</v>
      </c>
      <c r="I22" s="255" t="s">
        <v>1267</v>
      </c>
    </row>
    <row r="23" spans="2:12" ht="81">
      <c r="B23" s="252" t="s">
        <v>1262</v>
      </c>
      <c r="C23" s="256" t="s">
        <v>1276</v>
      </c>
      <c r="D23" s="256" t="s">
        <v>1277</v>
      </c>
      <c r="E23" s="253" t="s">
        <v>1265</v>
      </c>
      <c r="F23" s="270" t="s">
        <v>1266</v>
      </c>
      <c r="G23" s="254">
        <v>43346</v>
      </c>
      <c r="H23" s="254">
        <v>43372</v>
      </c>
      <c r="I23" s="255" t="s">
        <v>1267</v>
      </c>
    </row>
    <row r="24" spans="2:12" ht="81">
      <c r="B24" s="252" t="s">
        <v>1262</v>
      </c>
      <c r="C24" s="256" t="s">
        <v>1278</v>
      </c>
      <c r="D24" s="256" t="s">
        <v>1279</v>
      </c>
      <c r="E24" s="253" t="s">
        <v>1265</v>
      </c>
      <c r="F24" s="270" t="s">
        <v>1266</v>
      </c>
      <c r="G24" s="254">
        <v>43389</v>
      </c>
      <c r="H24" s="254">
        <v>43420</v>
      </c>
      <c r="I24" s="255" t="s">
        <v>1267</v>
      </c>
    </row>
    <row r="25" spans="2:12" ht="81">
      <c r="B25" s="252" t="s">
        <v>1262</v>
      </c>
      <c r="C25" s="256" t="s">
        <v>1280</v>
      </c>
      <c r="D25" s="256" t="s">
        <v>1281</v>
      </c>
      <c r="E25" s="253" t="s">
        <v>1265</v>
      </c>
      <c r="F25" s="270" t="s">
        <v>1266</v>
      </c>
      <c r="G25" s="254">
        <v>43374</v>
      </c>
      <c r="H25" s="254">
        <v>43404</v>
      </c>
      <c r="I25" s="255" t="s">
        <v>1267</v>
      </c>
    </row>
    <row r="30" spans="2:12" ht="23.25">
      <c r="B30" s="472" t="s">
        <v>1282</v>
      </c>
      <c r="C30" s="472"/>
      <c r="D30" s="472"/>
      <c r="E30" s="472"/>
      <c r="F30" s="472"/>
      <c r="G30" s="472"/>
      <c r="H30" s="472"/>
      <c r="I30" s="472"/>
      <c r="J30" s="472"/>
      <c r="K30" s="472"/>
      <c r="L30" s="472"/>
    </row>
    <row r="31" spans="2:12" ht="15">
      <c r="B31" s="258"/>
      <c r="C31" s="259"/>
      <c r="D31" s="259"/>
      <c r="E31" s="259"/>
      <c r="F31" s="259"/>
      <c r="G31" s="259"/>
      <c r="H31" s="259"/>
      <c r="I31" s="259"/>
      <c r="J31" s="259"/>
      <c r="K31" s="259"/>
      <c r="L31" s="259"/>
    </row>
    <row r="32" spans="2:12" ht="15">
      <c r="B32" s="470" t="s">
        <v>1283</v>
      </c>
      <c r="C32" s="470"/>
      <c r="D32" s="470"/>
      <c r="E32" s="470"/>
      <c r="F32" s="470"/>
      <c r="G32" s="470"/>
      <c r="H32" s="470"/>
      <c r="I32" s="470"/>
      <c r="J32" s="470"/>
      <c r="K32" s="470"/>
      <c r="L32" s="470"/>
    </row>
    <row r="33" spans="2:12" ht="15">
      <c r="B33" s="260"/>
      <c r="C33" s="261"/>
      <c r="D33" s="261"/>
      <c r="E33" s="261"/>
      <c r="F33" s="261"/>
      <c r="G33" s="261"/>
      <c r="H33" s="261"/>
      <c r="I33" s="261"/>
      <c r="J33" s="261"/>
      <c r="K33" s="261"/>
      <c r="L33" s="261"/>
    </row>
    <row r="34" spans="2:12" ht="14.25">
      <c r="B34" s="462" t="s">
        <v>1284</v>
      </c>
      <c r="C34" s="462"/>
      <c r="D34" s="462"/>
      <c r="E34" s="462"/>
      <c r="F34" s="462"/>
      <c r="G34" s="462"/>
      <c r="H34" s="462"/>
      <c r="I34" s="462"/>
      <c r="J34" s="462"/>
      <c r="K34" s="462"/>
      <c r="L34" s="462"/>
    </row>
    <row r="35" spans="2:12" ht="15">
      <c r="B35" s="470" t="s">
        <v>1285</v>
      </c>
      <c r="C35" s="470"/>
      <c r="D35" s="470"/>
      <c r="E35" s="470"/>
      <c r="F35" s="470"/>
      <c r="G35" s="470"/>
      <c r="H35" s="470"/>
      <c r="I35" s="470"/>
      <c r="J35" s="470"/>
      <c r="K35" s="470"/>
      <c r="L35" s="470"/>
    </row>
    <row r="36" spans="2:12" ht="15">
      <c r="B36" s="260"/>
      <c r="C36" s="261"/>
      <c r="D36" s="261"/>
      <c r="E36" s="261"/>
      <c r="F36" s="261"/>
      <c r="G36" s="261"/>
      <c r="H36" s="261"/>
      <c r="I36" s="261"/>
      <c r="J36" s="261"/>
      <c r="K36" s="261"/>
      <c r="L36" s="261"/>
    </row>
    <row r="37" spans="2:12" ht="14.25">
      <c r="B37" s="462" t="s">
        <v>1286</v>
      </c>
      <c r="C37" s="462"/>
      <c r="D37" s="462"/>
      <c r="E37" s="462"/>
      <c r="F37" s="462"/>
      <c r="G37" s="462"/>
      <c r="H37" s="462"/>
      <c r="I37" s="462"/>
      <c r="J37" s="462"/>
      <c r="K37" s="462"/>
      <c r="L37" s="462"/>
    </row>
    <row r="38" spans="2:12" ht="14.25">
      <c r="B38" s="462" t="s">
        <v>1287</v>
      </c>
      <c r="C38" s="462"/>
      <c r="D38" s="462"/>
      <c r="E38" s="462"/>
      <c r="F38" s="462"/>
      <c r="G38" s="462"/>
      <c r="H38" s="462"/>
      <c r="I38" s="462"/>
      <c r="J38" s="462"/>
      <c r="K38" s="462"/>
      <c r="L38" s="462"/>
    </row>
    <row r="39" spans="2:12" ht="14.25">
      <c r="B39" s="262"/>
      <c r="C39" s="262"/>
      <c r="D39" s="262"/>
      <c r="E39" s="262"/>
      <c r="F39" s="262"/>
      <c r="G39" s="262"/>
      <c r="H39" s="262"/>
      <c r="I39" s="262"/>
      <c r="J39" s="262"/>
      <c r="K39" s="262"/>
      <c r="L39" s="262"/>
    </row>
    <row r="40" spans="2:12" ht="15">
      <c r="B40" s="470" t="s">
        <v>1288</v>
      </c>
      <c r="C40" s="470"/>
      <c r="D40" s="470"/>
      <c r="E40" s="470"/>
      <c r="F40" s="470"/>
      <c r="G40" s="470"/>
      <c r="H40" s="470"/>
      <c r="I40" s="470"/>
      <c r="J40" s="470"/>
      <c r="K40" s="470"/>
      <c r="L40" s="470"/>
    </row>
    <row r="41" spans="2:12" ht="15">
      <c r="B41" s="264"/>
      <c r="C41" s="263"/>
      <c r="D41" s="263"/>
      <c r="E41" s="263"/>
      <c r="F41" s="263"/>
      <c r="G41" s="263"/>
      <c r="H41" s="263"/>
      <c r="I41" s="263"/>
      <c r="J41" s="263"/>
      <c r="K41" s="263"/>
      <c r="L41" s="263"/>
    </row>
    <row r="42" spans="2:12" ht="15">
      <c r="B42" s="468" t="s">
        <v>1289</v>
      </c>
      <c r="C42" s="468"/>
      <c r="D42" s="468"/>
      <c r="E42" s="468"/>
      <c r="F42" s="468"/>
      <c r="G42" s="468"/>
      <c r="H42" s="468"/>
      <c r="I42" s="468"/>
      <c r="J42" s="468"/>
      <c r="K42" s="468"/>
      <c r="L42" s="468"/>
    </row>
    <row r="43" spans="2:12" ht="14.25">
      <c r="B43" s="469" t="s">
        <v>1290</v>
      </c>
      <c r="C43" s="469"/>
      <c r="D43" s="469"/>
      <c r="E43" s="469"/>
      <c r="F43" s="469"/>
      <c r="G43" s="469"/>
      <c r="H43" s="469"/>
      <c r="I43" s="469"/>
      <c r="J43" s="469"/>
      <c r="K43" s="469"/>
      <c r="L43" s="469"/>
    </row>
    <row r="44" spans="2:12" ht="14.25">
      <c r="B44" s="469" t="s">
        <v>1291</v>
      </c>
      <c r="C44" s="469"/>
      <c r="D44" s="469"/>
      <c r="E44" s="469"/>
      <c r="F44" s="469"/>
      <c r="G44" s="469"/>
      <c r="H44" s="469"/>
      <c r="I44" s="469"/>
      <c r="J44" s="469"/>
      <c r="K44" s="469"/>
      <c r="L44" s="469"/>
    </row>
    <row r="45" spans="2:12" ht="14.25">
      <c r="B45" s="469" t="s">
        <v>1292</v>
      </c>
      <c r="C45" s="469"/>
      <c r="D45" s="469"/>
      <c r="E45" s="469"/>
      <c r="F45" s="469"/>
      <c r="G45" s="469"/>
      <c r="H45" s="469"/>
      <c r="I45" s="469"/>
      <c r="J45" s="469"/>
      <c r="K45" s="469"/>
      <c r="L45" s="469"/>
    </row>
    <row r="46" spans="2:12" ht="14.25">
      <c r="B46" s="469" t="s">
        <v>1293</v>
      </c>
      <c r="C46" s="469"/>
      <c r="D46" s="469"/>
      <c r="E46" s="469"/>
      <c r="F46" s="469"/>
      <c r="G46" s="469"/>
      <c r="H46" s="469"/>
      <c r="I46" s="469"/>
      <c r="J46" s="469"/>
      <c r="K46" s="469"/>
      <c r="L46" s="469"/>
    </row>
    <row r="47" spans="2:12" ht="14.25">
      <c r="B47" s="469" t="s">
        <v>1294</v>
      </c>
      <c r="C47" s="469"/>
      <c r="D47" s="469"/>
      <c r="E47" s="469"/>
      <c r="F47" s="469"/>
      <c r="G47" s="469"/>
      <c r="H47" s="469"/>
      <c r="I47" s="469"/>
      <c r="J47" s="469"/>
      <c r="K47" s="469"/>
      <c r="L47" s="469"/>
    </row>
    <row r="48" spans="2:12" ht="14.25">
      <c r="B48" s="462"/>
      <c r="C48" s="462"/>
      <c r="D48" s="462"/>
      <c r="E48" s="462"/>
      <c r="F48" s="462"/>
      <c r="G48" s="462"/>
      <c r="H48" s="462"/>
      <c r="I48" s="462"/>
      <c r="J48" s="462"/>
      <c r="K48" s="462"/>
      <c r="L48" s="462"/>
    </row>
    <row r="49" spans="2:12" ht="15">
      <c r="B49" s="468" t="s">
        <v>1295</v>
      </c>
      <c r="C49" s="468"/>
      <c r="D49" s="468"/>
      <c r="E49" s="468"/>
      <c r="F49" s="468"/>
      <c r="G49" s="468"/>
      <c r="H49" s="468"/>
      <c r="I49" s="468"/>
      <c r="J49" s="468"/>
      <c r="K49" s="468"/>
      <c r="L49" s="468"/>
    </row>
    <row r="50" spans="2:12" ht="14.25">
      <c r="B50" s="462"/>
      <c r="C50" s="462"/>
      <c r="D50" s="462"/>
      <c r="E50" s="462"/>
      <c r="F50" s="462"/>
      <c r="G50" s="462"/>
      <c r="H50" s="462"/>
      <c r="I50" s="462"/>
      <c r="J50" s="462"/>
      <c r="K50" s="462"/>
      <c r="L50" s="462"/>
    </row>
    <row r="51" spans="2:12" ht="15">
      <c r="B51" s="468" t="s">
        <v>1296</v>
      </c>
      <c r="C51" s="468"/>
      <c r="D51" s="468"/>
      <c r="E51" s="468"/>
      <c r="F51" s="468"/>
      <c r="G51" s="468"/>
      <c r="H51" s="468"/>
      <c r="I51" s="468"/>
      <c r="J51" s="468"/>
      <c r="K51" s="468"/>
      <c r="L51" s="468"/>
    </row>
    <row r="52" spans="2:12" ht="14.25">
      <c r="B52" s="462"/>
      <c r="C52" s="462"/>
      <c r="D52" s="462"/>
      <c r="E52" s="462"/>
      <c r="F52" s="462"/>
      <c r="G52" s="462"/>
      <c r="H52" s="462"/>
      <c r="I52" s="462"/>
      <c r="J52" s="462"/>
      <c r="K52" s="462"/>
      <c r="L52" s="462"/>
    </row>
    <row r="53" spans="2:12" ht="15">
      <c r="B53" s="468" t="s">
        <v>1297</v>
      </c>
      <c r="C53" s="468"/>
      <c r="D53" s="468"/>
      <c r="E53" s="468"/>
      <c r="F53" s="468"/>
      <c r="G53" s="468"/>
      <c r="H53" s="468"/>
      <c r="I53" s="468"/>
      <c r="J53" s="468"/>
      <c r="K53" s="468"/>
      <c r="L53" s="468"/>
    </row>
    <row r="54" spans="2:12" ht="14.25">
      <c r="B54" s="462"/>
      <c r="C54" s="462"/>
      <c r="D54" s="462"/>
      <c r="E54" s="462"/>
      <c r="F54" s="462"/>
      <c r="G54" s="462"/>
      <c r="H54" s="462"/>
      <c r="I54" s="462"/>
      <c r="J54" s="462"/>
      <c r="K54" s="462"/>
      <c r="L54" s="462"/>
    </row>
    <row r="55" spans="2:12" ht="15">
      <c r="B55" s="468" t="s">
        <v>1298</v>
      </c>
      <c r="C55" s="468"/>
      <c r="D55" s="468"/>
      <c r="E55" s="468"/>
      <c r="F55" s="468"/>
      <c r="G55" s="468"/>
      <c r="H55" s="468"/>
      <c r="I55" s="468"/>
      <c r="J55" s="468"/>
      <c r="K55" s="468"/>
      <c r="L55" s="468"/>
    </row>
    <row r="56" spans="2:12" ht="14.25">
      <c r="B56" s="462"/>
      <c r="C56" s="462"/>
      <c r="D56" s="462"/>
      <c r="E56" s="462"/>
      <c r="F56" s="462"/>
      <c r="G56" s="462"/>
      <c r="H56" s="462"/>
      <c r="I56" s="462"/>
      <c r="J56" s="462"/>
      <c r="K56" s="462"/>
      <c r="L56" s="462"/>
    </row>
    <row r="57" spans="2:12" ht="15">
      <c r="B57" s="468" t="s">
        <v>1299</v>
      </c>
      <c r="C57" s="468"/>
      <c r="D57" s="468"/>
      <c r="E57" s="468"/>
      <c r="F57" s="468"/>
      <c r="G57" s="468"/>
      <c r="H57" s="468"/>
      <c r="I57" s="468"/>
      <c r="J57" s="468"/>
      <c r="K57" s="468"/>
      <c r="L57" s="468"/>
    </row>
    <row r="58" spans="2:12" ht="14.25">
      <c r="B58" s="462"/>
      <c r="C58" s="462"/>
      <c r="D58" s="462"/>
      <c r="E58" s="462"/>
      <c r="F58" s="462"/>
      <c r="G58" s="462"/>
      <c r="H58" s="462"/>
      <c r="I58" s="462"/>
      <c r="J58" s="462"/>
      <c r="K58" s="462"/>
      <c r="L58" s="462"/>
    </row>
    <row r="59" spans="2:12" ht="15">
      <c r="B59" s="468" t="s">
        <v>1300</v>
      </c>
      <c r="C59" s="468"/>
      <c r="D59" s="468"/>
      <c r="E59" s="468"/>
      <c r="F59" s="468"/>
      <c r="G59" s="468"/>
      <c r="H59" s="468"/>
      <c r="I59" s="468"/>
      <c r="J59" s="468"/>
      <c r="K59" s="468"/>
      <c r="L59" s="468"/>
    </row>
    <row r="60" spans="2:12" ht="14.25">
      <c r="B60" s="462"/>
      <c r="C60" s="462"/>
      <c r="D60" s="462"/>
      <c r="E60" s="462"/>
      <c r="F60" s="462"/>
      <c r="G60" s="462"/>
      <c r="H60" s="462"/>
      <c r="I60" s="462"/>
      <c r="J60" s="462"/>
      <c r="K60" s="462"/>
      <c r="L60" s="462"/>
    </row>
    <row r="61" spans="2:12" ht="15">
      <c r="B61" s="468" t="s">
        <v>1301</v>
      </c>
      <c r="C61" s="468"/>
      <c r="D61" s="468"/>
      <c r="E61" s="468"/>
      <c r="F61" s="468"/>
      <c r="G61" s="468"/>
      <c r="H61" s="468"/>
      <c r="I61" s="468"/>
      <c r="J61" s="468"/>
      <c r="K61" s="468"/>
      <c r="L61" s="468"/>
    </row>
    <row r="62" spans="2:12" ht="14.25">
      <c r="B62" s="462"/>
      <c r="C62" s="462"/>
      <c r="D62" s="462"/>
      <c r="E62" s="462"/>
      <c r="F62" s="462"/>
      <c r="G62" s="462"/>
      <c r="H62" s="462"/>
      <c r="I62" s="462"/>
      <c r="J62" s="462"/>
      <c r="K62" s="462"/>
      <c r="L62" s="462"/>
    </row>
    <row r="63" spans="2:12" ht="15">
      <c r="B63" s="468" t="s">
        <v>1302</v>
      </c>
      <c r="C63" s="468"/>
      <c r="D63" s="468"/>
      <c r="E63" s="468"/>
      <c r="F63" s="468"/>
      <c r="G63" s="468"/>
      <c r="H63" s="468"/>
      <c r="I63" s="468"/>
      <c r="J63" s="468"/>
      <c r="K63" s="468"/>
      <c r="L63" s="468"/>
    </row>
    <row r="64" spans="2:12" ht="14.25">
      <c r="B64" s="462"/>
      <c r="C64" s="462"/>
      <c r="D64" s="462"/>
      <c r="E64" s="462"/>
      <c r="F64" s="462"/>
      <c r="G64" s="462"/>
      <c r="H64" s="462"/>
      <c r="I64" s="462"/>
      <c r="J64" s="462"/>
      <c r="K64" s="462"/>
      <c r="L64" s="462"/>
    </row>
    <row r="65" spans="2:12" ht="15">
      <c r="B65" s="468" t="s">
        <v>1303</v>
      </c>
      <c r="C65" s="468"/>
      <c r="D65" s="468"/>
      <c r="E65" s="468"/>
      <c r="F65" s="468"/>
      <c r="G65" s="468"/>
      <c r="H65" s="468"/>
      <c r="I65" s="468"/>
      <c r="J65" s="468"/>
      <c r="K65" s="468"/>
      <c r="L65" s="468"/>
    </row>
    <row r="66" spans="2:12" ht="14.25">
      <c r="B66" s="462"/>
      <c r="C66" s="462"/>
      <c r="D66" s="462"/>
      <c r="E66" s="462"/>
      <c r="F66" s="462"/>
      <c r="G66" s="462"/>
      <c r="H66" s="462"/>
      <c r="I66" s="462"/>
      <c r="J66" s="462"/>
      <c r="K66" s="462"/>
      <c r="L66" s="462"/>
    </row>
    <row r="67" spans="2:12" ht="15">
      <c r="B67" s="468" t="s">
        <v>1304</v>
      </c>
      <c r="C67" s="468"/>
      <c r="D67" s="468"/>
      <c r="E67" s="468"/>
      <c r="F67" s="468"/>
      <c r="G67" s="468"/>
      <c r="H67" s="468"/>
      <c r="I67" s="468"/>
      <c r="J67" s="468"/>
      <c r="K67" s="468"/>
      <c r="L67" s="468"/>
    </row>
    <row r="68" spans="2:12" ht="14.25">
      <c r="B68" s="462" t="s">
        <v>1305</v>
      </c>
      <c r="C68" s="462"/>
      <c r="D68" s="462"/>
      <c r="E68" s="462"/>
      <c r="F68" s="462"/>
      <c r="G68" s="462"/>
      <c r="H68" s="462"/>
      <c r="I68" s="462"/>
      <c r="J68" s="462"/>
      <c r="K68" s="462"/>
      <c r="L68" s="462"/>
    </row>
    <row r="69" spans="2:12" ht="14.25">
      <c r="B69" s="462" t="s">
        <v>1306</v>
      </c>
      <c r="C69" s="462"/>
      <c r="D69" s="462"/>
      <c r="E69" s="462"/>
      <c r="F69" s="462"/>
      <c r="G69" s="462"/>
      <c r="H69" s="462"/>
      <c r="I69" s="462"/>
      <c r="J69" s="462"/>
      <c r="K69" s="462"/>
      <c r="L69" s="462"/>
    </row>
    <row r="70" spans="2:12" ht="14.25">
      <c r="B70" s="462" t="s">
        <v>1307</v>
      </c>
      <c r="C70" s="462"/>
      <c r="D70" s="462"/>
      <c r="E70" s="462"/>
      <c r="F70" s="462"/>
      <c r="G70" s="462"/>
      <c r="H70" s="462"/>
      <c r="I70" s="462"/>
      <c r="J70" s="462"/>
      <c r="K70" s="462"/>
      <c r="L70" s="462"/>
    </row>
    <row r="71" spans="2:12" ht="14.25">
      <c r="B71" s="462"/>
      <c r="C71" s="462"/>
      <c r="D71" s="462"/>
      <c r="E71" s="462"/>
      <c r="F71" s="462"/>
      <c r="G71" s="462"/>
      <c r="H71" s="462"/>
      <c r="I71" s="462"/>
      <c r="J71" s="462"/>
      <c r="K71" s="462"/>
      <c r="L71" s="462"/>
    </row>
    <row r="72" spans="2:12" ht="15">
      <c r="B72" s="467" t="s">
        <v>1308</v>
      </c>
      <c r="C72" s="467"/>
      <c r="D72" s="467"/>
      <c r="E72" s="467"/>
      <c r="F72" s="467"/>
      <c r="G72" s="467"/>
      <c r="H72" s="467"/>
      <c r="I72" s="467"/>
      <c r="J72" s="467"/>
      <c r="K72" s="467"/>
      <c r="L72" s="467"/>
    </row>
    <row r="73" spans="2:12" ht="14.25">
      <c r="B73" s="462"/>
      <c r="C73" s="462"/>
      <c r="D73" s="462"/>
      <c r="E73" s="462"/>
      <c r="F73" s="462"/>
      <c r="G73" s="462"/>
      <c r="H73" s="462"/>
      <c r="I73" s="462"/>
      <c r="J73" s="462"/>
      <c r="K73" s="462"/>
      <c r="L73" s="462"/>
    </row>
    <row r="74" spans="2:12" ht="15">
      <c r="B74" s="468" t="s">
        <v>1309</v>
      </c>
      <c r="C74" s="468"/>
      <c r="D74" s="468"/>
      <c r="E74" s="468"/>
      <c r="F74" s="468"/>
      <c r="G74" s="468"/>
      <c r="H74" s="468"/>
      <c r="I74" s="468"/>
      <c r="J74" s="468"/>
      <c r="K74" s="468"/>
      <c r="L74" s="468"/>
    </row>
    <row r="75" spans="2:12" ht="14.25">
      <c r="B75" s="462"/>
      <c r="C75" s="462"/>
      <c r="D75" s="462"/>
      <c r="E75" s="462"/>
      <c r="F75" s="462"/>
      <c r="G75" s="462"/>
      <c r="H75" s="462"/>
      <c r="I75" s="462"/>
      <c r="J75" s="462"/>
      <c r="K75" s="462"/>
      <c r="L75" s="462"/>
    </row>
    <row r="76" spans="2:12" ht="15">
      <c r="B76" s="468" t="s">
        <v>1310</v>
      </c>
      <c r="C76" s="468"/>
      <c r="D76" s="468"/>
      <c r="E76" s="468"/>
      <c r="F76" s="468"/>
      <c r="G76" s="468"/>
      <c r="H76" s="468"/>
      <c r="I76" s="468"/>
      <c r="J76" s="468"/>
      <c r="K76" s="468"/>
      <c r="L76" s="468"/>
    </row>
    <row r="77" spans="2:12" ht="14.25">
      <c r="B77" s="462"/>
      <c r="C77" s="462"/>
      <c r="D77" s="462"/>
      <c r="E77" s="462"/>
      <c r="F77" s="462"/>
      <c r="G77" s="462"/>
      <c r="H77" s="462"/>
      <c r="I77" s="462"/>
      <c r="J77" s="462"/>
      <c r="K77" s="462"/>
      <c r="L77" s="462"/>
    </row>
    <row r="78" spans="2:12" ht="15">
      <c r="B78" s="468" t="s">
        <v>1311</v>
      </c>
      <c r="C78" s="468"/>
      <c r="D78" s="468"/>
      <c r="E78" s="468"/>
      <c r="F78" s="468"/>
      <c r="G78" s="468"/>
      <c r="H78" s="468"/>
      <c r="I78" s="468"/>
      <c r="J78" s="468"/>
      <c r="K78" s="468"/>
      <c r="L78" s="468"/>
    </row>
    <row r="79" spans="2:12" ht="14.25">
      <c r="B79" s="462"/>
      <c r="C79" s="462"/>
      <c r="D79" s="462"/>
      <c r="E79" s="462"/>
      <c r="F79" s="462"/>
      <c r="G79" s="462"/>
      <c r="H79" s="462"/>
      <c r="I79" s="462"/>
      <c r="J79" s="462"/>
      <c r="K79" s="462"/>
      <c r="L79" s="462"/>
    </row>
    <row r="80" spans="2:12" ht="15">
      <c r="B80" s="468" t="s">
        <v>1312</v>
      </c>
      <c r="C80" s="468"/>
      <c r="D80" s="468"/>
      <c r="E80" s="468"/>
      <c r="F80" s="468"/>
      <c r="G80" s="468"/>
      <c r="H80" s="468"/>
      <c r="I80" s="468"/>
      <c r="J80" s="468"/>
      <c r="K80" s="468"/>
      <c r="L80" s="468"/>
    </row>
    <row r="81" spans="2:12" ht="15">
      <c r="B81" s="264"/>
      <c r="C81" s="264"/>
      <c r="D81" s="264"/>
      <c r="E81" s="264"/>
      <c r="F81" s="264"/>
      <c r="G81" s="264"/>
      <c r="H81" s="264"/>
      <c r="I81" s="264"/>
      <c r="J81" s="264"/>
      <c r="K81" s="264"/>
      <c r="L81" s="264"/>
    </row>
    <row r="82" spans="2:12" ht="15">
      <c r="B82" s="468" t="s">
        <v>1313</v>
      </c>
      <c r="C82" s="468"/>
      <c r="D82" s="468"/>
      <c r="E82" s="468"/>
      <c r="F82" s="468"/>
      <c r="G82" s="468"/>
      <c r="H82" s="468"/>
      <c r="I82" s="468"/>
      <c r="J82" s="468"/>
      <c r="K82" s="468"/>
      <c r="L82" s="468"/>
    </row>
    <row r="83" spans="2:12" ht="14.25">
      <c r="B83" s="462"/>
      <c r="C83" s="462"/>
      <c r="D83" s="462"/>
      <c r="E83" s="462"/>
      <c r="F83" s="462"/>
      <c r="G83" s="462"/>
      <c r="H83" s="462"/>
      <c r="I83" s="462"/>
      <c r="J83" s="462"/>
      <c r="K83" s="462"/>
      <c r="L83" s="462"/>
    </row>
    <row r="84" spans="2:12" ht="14.25">
      <c r="B84" s="462" t="s">
        <v>1314</v>
      </c>
      <c r="C84" s="462"/>
      <c r="D84" s="462"/>
      <c r="E84" s="462"/>
      <c r="F84" s="462"/>
      <c r="G84" s="462"/>
      <c r="H84" s="462"/>
      <c r="I84" s="462"/>
      <c r="J84" s="462"/>
      <c r="K84" s="462"/>
      <c r="L84" s="462"/>
    </row>
    <row r="85" spans="2:12" ht="14.25">
      <c r="B85" s="462"/>
      <c r="C85" s="462"/>
      <c r="D85" s="462"/>
      <c r="E85" s="462"/>
      <c r="F85" s="462"/>
      <c r="G85" s="462"/>
      <c r="H85" s="462"/>
      <c r="I85" s="462"/>
      <c r="J85" s="462"/>
      <c r="K85" s="462"/>
      <c r="L85" s="462"/>
    </row>
    <row r="86" spans="2:12" ht="15">
      <c r="B86" s="467" t="s">
        <v>1315</v>
      </c>
      <c r="C86" s="467"/>
      <c r="D86" s="467"/>
      <c r="E86" s="467"/>
      <c r="F86" s="467"/>
      <c r="G86" s="467"/>
      <c r="H86" s="467"/>
      <c r="I86" s="467"/>
      <c r="J86" s="467"/>
      <c r="K86" s="467"/>
      <c r="L86" s="467"/>
    </row>
    <row r="87" spans="2:12" ht="15">
      <c r="B87" s="467" t="s">
        <v>1316</v>
      </c>
      <c r="C87" s="467"/>
      <c r="D87" s="467"/>
      <c r="E87" s="467"/>
      <c r="F87" s="467"/>
      <c r="G87" s="467"/>
      <c r="H87" s="467"/>
      <c r="I87" s="467"/>
      <c r="J87" s="467"/>
      <c r="K87" s="467"/>
      <c r="L87" s="467"/>
    </row>
    <row r="88" spans="2:12" ht="15">
      <c r="B88" s="467" t="s">
        <v>1317</v>
      </c>
      <c r="C88" s="467"/>
      <c r="D88" s="467"/>
      <c r="E88" s="467"/>
      <c r="F88" s="467"/>
      <c r="G88" s="467"/>
      <c r="H88" s="467"/>
      <c r="I88" s="467"/>
      <c r="J88" s="467"/>
      <c r="K88" s="467"/>
      <c r="L88" s="467"/>
    </row>
    <row r="89" spans="2:12" ht="15">
      <c r="B89" s="467" t="s">
        <v>1318</v>
      </c>
      <c r="C89" s="467"/>
      <c r="D89" s="467"/>
      <c r="E89" s="467"/>
      <c r="F89" s="467"/>
      <c r="G89" s="467"/>
      <c r="H89" s="467"/>
      <c r="I89" s="467"/>
      <c r="J89" s="467"/>
      <c r="K89" s="467"/>
      <c r="L89" s="467"/>
    </row>
    <row r="90" spans="2:12" ht="15">
      <c r="B90" s="265"/>
      <c r="C90" s="265"/>
      <c r="D90" s="265"/>
      <c r="E90" s="265"/>
      <c r="F90" s="265"/>
      <c r="G90" s="265"/>
      <c r="H90" s="265"/>
      <c r="I90" s="265"/>
      <c r="J90" s="265"/>
      <c r="K90" s="265"/>
      <c r="L90" s="265"/>
    </row>
    <row r="91" spans="2:12" ht="14.25">
      <c r="B91" s="462" t="s">
        <v>1319</v>
      </c>
      <c r="C91" s="462"/>
      <c r="D91" s="462"/>
      <c r="E91" s="462"/>
      <c r="F91" s="462"/>
      <c r="G91" s="462"/>
      <c r="H91" s="462"/>
      <c r="I91" s="462"/>
      <c r="J91" s="462"/>
      <c r="K91" s="462"/>
      <c r="L91" s="462"/>
    </row>
    <row r="92" spans="2:12" ht="14.25">
      <c r="B92" s="462"/>
      <c r="C92" s="462"/>
      <c r="D92" s="462"/>
      <c r="E92" s="462"/>
      <c r="F92" s="462"/>
      <c r="G92" s="462"/>
      <c r="H92" s="462"/>
      <c r="I92" s="462"/>
      <c r="J92" s="462"/>
      <c r="K92" s="462"/>
      <c r="L92" s="462"/>
    </row>
    <row r="93" spans="2:12" ht="14.25">
      <c r="B93" s="462" t="s">
        <v>1320</v>
      </c>
      <c r="C93" s="462"/>
      <c r="D93" s="462"/>
      <c r="E93" s="462"/>
      <c r="F93" s="462"/>
      <c r="G93" s="462"/>
      <c r="H93" s="462"/>
      <c r="I93" s="462"/>
      <c r="J93" s="462"/>
      <c r="K93" s="462"/>
      <c r="L93" s="462"/>
    </row>
    <row r="94" spans="2:12" ht="14.25">
      <c r="B94" s="462"/>
      <c r="C94" s="462"/>
      <c r="D94" s="462"/>
      <c r="E94" s="462"/>
      <c r="F94" s="462"/>
      <c r="G94" s="462"/>
      <c r="H94" s="462"/>
      <c r="I94" s="462"/>
      <c r="J94" s="462"/>
      <c r="K94" s="462"/>
      <c r="L94" s="462"/>
    </row>
    <row r="95" spans="2:12" ht="14.25">
      <c r="B95" s="462" t="s">
        <v>1321</v>
      </c>
      <c r="C95" s="462"/>
      <c r="D95" s="462"/>
      <c r="E95" s="462"/>
      <c r="F95" s="462"/>
      <c r="G95" s="462"/>
      <c r="H95" s="462"/>
      <c r="I95" s="462"/>
      <c r="J95" s="462"/>
      <c r="K95" s="462"/>
      <c r="L95" s="462"/>
    </row>
    <row r="96" spans="2:12" ht="14.25">
      <c r="B96" s="462"/>
      <c r="C96" s="462"/>
      <c r="D96" s="462"/>
      <c r="E96" s="462"/>
      <c r="F96" s="462"/>
      <c r="G96" s="462"/>
      <c r="H96" s="462"/>
      <c r="I96" s="462"/>
      <c r="J96" s="462"/>
      <c r="K96" s="462"/>
      <c r="L96" s="462"/>
    </row>
    <row r="97" spans="2:12" ht="14.25">
      <c r="B97" s="462" t="s">
        <v>1322</v>
      </c>
      <c r="C97" s="462"/>
      <c r="D97" s="462"/>
      <c r="E97" s="462"/>
      <c r="F97" s="462"/>
      <c r="G97" s="462"/>
      <c r="H97" s="462"/>
      <c r="I97" s="462"/>
      <c r="J97" s="462"/>
      <c r="K97" s="462"/>
      <c r="L97" s="462"/>
    </row>
    <row r="98" spans="2:12" ht="14.25">
      <c r="B98" s="462"/>
      <c r="C98" s="462"/>
      <c r="D98" s="462"/>
      <c r="E98" s="462"/>
      <c r="F98" s="462"/>
      <c r="G98" s="462"/>
      <c r="H98" s="462"/>
      <c r="I98" s="462"/>
      <c r="J98" s="462"/>
      <c r="K98" s="462"/>
      <c r="L98" s="462"/>
    </row>
    <row r="99" spans="2:12" ht="14.25">
      <c r="B99" s="462" t="s">
        <v>1323</v>
      </c>
      <c r="C99" s="462"/>
      <c r="D99" s="462"/>
      <c r="E99" s="462"/>
      <c r="F99" s="462"/>
      <c r="G99" s="462"/>
      <c r="H99" s="462"/>
      <c r="I99" s="462"/>
      <c r="J99" s="462"/>
      <c r="K99" s="462"/>
      <c r="L99" s="462"/>
    </row>
    <row r="100" spans="2:12" ht="14.25">
      <c r="B100" s="462"/>
      <c r="C100" s="462"/>
      <c r="D100" s="462"/>
      <c r="E100" s="462"/>
      <c r="F100" s="462"/>
      <c r="G100" s="462"/>
      <c r="H100" s="462"/>
      <c r="I100" s="462"/>
      <c r="J100" s="462"/>
      <c r="K100" s="462"/>
      <c r="L100" s="462"/>
    </row>
    <row r="101" spans="2:12" ht="14.25">
      <c r="B101" s="462" t="s">
        <v>1324</v>
      </c>
      <c r="C101" s="462"/>
      <c r="D101" s="462"/>
      <c r="E101" s="462"/>
      <c r="F101" s="462"/>
      <c r="G101" s="462"/>
      <c r="H101" s="462"/>
      <c r="I101" s="462"/>
      <c r="J101" s="462"/>
      <c r="K101" s="462"/>
      <c r="L101" s="462"/>
    </row>
    <row r="102" spans="2:12" ht="14.25">
      <c r="B102" s="462"/>
      <c r="C102" s="462"/>
      <c r="D102" s="462"/>
      <c r="E102" s="462"/>
      <c r="F102" s="462"/>
      <c r="G102" s="462"/>
      <c r="H102" s="462"/>
      <c r="I102" s="462"/>
      <c r="J102" s="462"/>
      <c r="K102" s="462"/>
      <c r="L102" s="462"/>
    </row>
    <row r="103" spans="2:12" ht="14.25">
      <c r="B103" s="462" t="s">
        <v>1325</v>
      </c>
      <c r="C103" s="462"/>
      <c r="D103" s="462"/>
      <c r="E103" s="462"/>
      <c r="F103" s="462"/>
      <c r="G103" s="462"/>
      <c r="H103" s="462"/>
      <c r="I103" s="462"/>
      <c r="J103" s="462"/>
      <c r="K103" s="462"/>
      <c r="L103" s="462"/>
    </row>
    <row r="104" spans="2:12" ht="14.25">
      <c r="B104" s="462"/>
      <c r="C104" s="462"/>
      <c r="D104" s="462"/>
      <c r="E104" s="462"/>
      <c r="F104" s="462"/>
      <c r="G104" s="462"/>
      <c r="H104" s="462"/>
      <c r="I104" s="462"/>
      <c r="J104" s="462"/>
      <c r="K104" s="462"/>
      <c r="L104" s="462"/>
    </row>
    <row r="105" spans="2:12" ht="14.25">
      <c r="B105" s="462" t="s">
        <v>1326</v>
      </c>
      <c r="C105" s="462"/>
      <c r="D105" s="462"/>
      <c r="E105" s="462"/>
      <c r="F105" s="462"/>
      <c r="G105" s="462"/>
      <c r="H105" s="462"/>
      <c r="I105" s="462"/>
      <c r="J105" s="462"/>
      <c r="K105" s="462"/>
      <c r="L105" s="462"/>
    </row>
    <row r="106" spans="2:12" ht="14.25">
      <c r="B106" s="462"/>
      <c r="C106" s="462"/>
      <c r="D106" s="462"/>
      <c r="E106" s="462"/>
      <c r="F106" s="462"/>
      <c r="G106" s="462"/>
      <c r="H106" s="462"/>
      <c r="I106" s="462"/>
      <c r="J106" s="462"/>
      <c r="K106" s="462"/>
      <c r="L106" s="462"/>
    </row>
    <row r="107" spans="2:12" ht="14.25">
      <c r="B107" s="462" t="s">
        <v>1327</v>
      </c>
      <c r="C107" s="462"/>
      <c r="D107" s="462"/>
      <c r="E107" s="462"/>
      <c r="F107" s="462"/>
      <c r="G107" s="462"/>
      <c r="H107" s="462"/>
      <c r="I107" s="462"/>
      <c r="J107" s="462"/>
      <c r="K107" s="462"/>
      <c r="L107" s="462"/>
    </row>
    <row r="108" spans="2:12" ht="15">
      <c r="B108" s="463" t="s">
        <v>1328</v>
      </c>
      <c r="C108" s="463"/>
      <c r="D108" s="463"/>
      <c r="E108" s="463"/>
      <c r="F108" s="463"/>
      <c r="G108" s="463"/>
      <c r="H108" s="463"/>
      <c r="I108" s="463"/>
      <c r="J108" s="463"/>
      <c r="K108" s="463"/>
      <c r="L108" s="463"/>
    </row>
    <row r="109" spans="2:12" ht="15">
      <c r="B109" s="258"/>
      <c r="C109" s="259"/>
      <c r="D109" s="259"/>
      <c r="E109" s="259"/>
      <c r="F109" s="259"/>
      <c r="G109" s="259"/>
      <c r="H109" s="259"/>
      <c r="I109" s="259"/>
      <c r="J109" s="259"/>
      <c r="K109" s="259"/>
      <c r="L109" s="259"/>
    </row>
    <row r="110" spans="2:12" ht="15">
      <c r="B110" s="259"/>
      <c r="C110" s="267" t="s">
        <v>1329</v>
      </c>
      <c r="D110" s="267" t="s">
        <v>1330</v>
      </c>
      <c r="E110" s="464" t="s">
        <v>1331</v>
      </c>
      <c r="F110" s="464"/>
      <c r="G110" s="464"/>
      <c r="H110" s="464"/>
      <c r="I110" s="464"/>
      <c r="J110" s="464"/>
      <c r="K110" s="464"/>
      <c r="L110" s="259"/>
    </row>
    <row r="111" spans="2:12" ht="15">
      <c r="B111" s="259"/>
      <c r="C111" s="268">
        <v>43312</v>
      </c>
      <c r="D111" s="269">
        <v>1</v>
      </c>
      <c r="E111" s="465" t="s">
        <v>1332</v>
      </c>
      <c r="F111" s="465"/>
      <c r="G111" s="465"/>
      <c r="H111" s="465"/>
      <c r="I111" s="465"/>
      <c r="J111" s="465"/>
      <c r="K111" s="465"/>
      <c r="L111" s="259"/>
    </row>
    <row r="112" spans="2:12" ht="15">
      <c r="B112" s="259"/>
      <c r="C112" s="271"/>
      <c r="D112" s="271"/>
      <c r="E112" s="466"/>
      <c r="F112" s="466"/>
      <c r="G112" s="466"/>
      <c r="H112" s="466"/>
      <c r="I112" s="466"/>
      <c r="J112" s="466"/>
      <c r="K112" s="466"/>
      <c r="L112" s="259"/>
    </row>
    <row r="113" spans="2:12" ht="15">
      <c r="B113" s="259"/>
      <c r="C113" s="271"/>
      <c r="D113" s="271"/>
      <c r="E113" s="466"/>
      <c r="F113" s="466"/>
      <c r="G113" s="466"/>
      <c r="H113" s="466"/>
      <c r="I113" s="466"/>
      <c r="J113" s="466"/>
      <c r="K113" s="466"/>
      <c r="L113" s="259"/>
    </row>
    <row r="114" spans="2:12" ht="15">
      <c r="B114" s="266"/>
      <c r="C114" s="259"/>
      <c r="D114" s="259"/>
      <c r="E114" s="259"/>
      <c r="F114" s="259"/>
      <c r="G114" s="259"/>
      <c r="H114" s="259"/>
      <c r="I114" s="259"/>
      <c r="J114" s="259"/>
      <c r="K114" s="259"/>
      <c r="L114" s="259"/>
    </row>
  </sheetData>
  <autoFilter ref="A17:I22" xr:uid="{00000000-0009-0000-0000-00000D000000}">
    <sortState xmlns:xlrd2="http://schemas.microsoft.com/office/spreadsheetml/2017/richdata2" ref="A18:J22">
      <sortCondition ref="H17:H22"/>
    </sortState>
  </autoFilter>
  <mergeCells count="77">
    <mergeCell ref="B37:L37"/>
    <mergeCell ref="C2:I14"/>
    <mergeCell ref="B30:L30"/>
    <mergeCell ref="B32:L32"/>
    <mergeCell ref="B34:L34"/>
    <mergeCell ref="B35:L35"/>
    <mergeCell ref="B51:L51"/>
    <mergeCell ref="B38:L38"/>
    <mergeCell ref="B40:L40"/>
    <mergeCell ref="B42:L42"/>
    <mergeCell ref="B43:L43"/>
    <mergeCell ref="B44:L44"/>
    <mergeCell ref="B45:L45"/>
    <mergeCell ref="B46:L46"/>
    <mergeCell ref="B47:L47"/>
    <mergeCell ref="B48:L48"/>
    <mergeCell ref="B49:L49"/>
    <mergeCell ref="B50:L50"/>
    <mergeCell ref="B63:L63"/>
    <mergeCell ref="B52:L52"/>
    <mergeCell ref="B53:L53"/>
    <mergeCell ref="B54:L54"/>
    <mergeCell ref="B55:L55"/>
    <mergeCell ref="B56:L56"/>
    <mergeCell ref="B57:L57"/>
    <mergeCell ref="B58:L58"/>
    <mergeCell ref="B59:L59"/>
    <mergeCell ref="B60:L60"/>
    <mergeCell ref="B61:L61"/>
    <mergeCell ref="B62:L62"/>
    <mergeCell ref="B75:L75"/>
    <mergeCell ref="B64:L64"/>
    <mergeCell ref="B65:L65"/>
    <mergeCell ref="B66:L66"/>
    <mergeCell ref="B67:L67"/>
    <mergeCell ref="B68:L68"/>
    <mergeCell ref="B69:L69"/>
    <mergeCell ref="B70:L70"/>
    <mergeCell ref="B71:L71"/>
    <mergeCell ref="B72:L72"/>
    <mergeCell ref="B73:L73"/>
    <mergeCell ref="B74:L74"/>
    <mergeCell ref="B88:L88"/>
    <mergeCell ref="B76:L76"/>
    <mergeCell ref="B77:L77"/>
    <mergeCell ref="B78:L78"/>
    <mergeCell ref="B79:L79"/>
    <mergeCell ref="B80:L80"/>
    <mergeCell ref="B82:L82"/>
    <mergeCell ref="B83:L83"/>
    <mergeCell ref="B84:L84"/>
    <mergeCell ref="B85:L85"/>
    <mergeCell ref="B86:L86"/>
    <mergeCell ref="B87:L87"/>
    <mergeCell ref="B101:L101"/>
    <mergeCell ref="B89:L89"/>
    <mergeCell ref="B91:L91"/>
    <mergeCell ref="B92:L92"/>
    <mergeCell ref="B93:L93"/>
    <mergeCell ref="B94:L94"/>
    <mergeCell ref="B95:L95"/>
    <mergeCell ref="B96:L96"/>
    <mergeCell ref="B97:L97"/>
    <mergeCell ref="B98:L98"/>
    <mergeCell ref="B99:L99"/>
    <mergeCell ref="B100:L100"/>
    <mergeCell ref="E113:K113"/>
    <mergeCell ref="B102:L102"/>
    <mergeCell ref="B103:L103"/>
    <mergeCell ref="B104:L104"/>
    <mergeCell ref="B105:L105"/>
    <mergeCell ref="B106:L106"/>
    <mergeCell ref="B107:L107"/>
    <mergeCell ref="B108:L108"/>
    <mergeCell ref="E110:K110"/>
    <mergeCell ref="E111:K111"/>
    <mergeCell ref="E112:K11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9">
    <tabColor rgb="FF0070C0"/>
  </sheetPr>
  <dimension ref="A1:L24"/>
  <sheetViews>
    <sheetView showGridLines="0" zoomScale="55" zoomScaleNormal="55" workbookViewId="0"/>
  </sheetViews>
  <sheetFormatPr defaultColWidth="0" defaultRowHeight="13.5"/>
  <cols>
    <col min="1" max="1" width="1.42578125" style="7" customWidth="1"/>
    <col min="2" max="2" width="29.85546875" style="7" customWidth="1"/>
    <col min="3" max="3" width="52" style="7" customWidth="1"/>
    <col min="4" max="4" width="77.140625" style="7" hidden="1" customWidth="1"/>
    <col min="5" max="6" width="37.28515625" style="7" customWidth="1"/>
    <col min="7" max="7" width="25.140625" style="7" customWidth="1"/>
    <col min="8" max="8" width="29.140625" style="7" customWidth="1"/>
    <col min="9" max="9" width="17" style="257" customWidth="1"/>
    <col min="10" max="10" width="17" style="280" customWidth="1"/>
    <col min="11" max="11" width="46.28515625" style="7" customWidth="1"/>
    <col min="12" max="12" width="5.28515625" style="7" customWidth="1"/>
    <col min="13" max="16384" width="11.42578125" style="7" hidden="1"/>
  </cols>
  <sheetData>
    <row r="1" spans="2:11" s="6" customFormat="1">
      <c r="I1" s="8"/>
      <c r="J1" s="8"/>
    </row>
    <row r="2" spans="2:11" s="6" customFormat="1" ht="15" customHeight="1">
      <c r="B2" s="11"/>
      <c r="C2" s="471" t="s">
        <v>1333</v>
      </c>
      <c r="D2" s="471"/>
      <c r="E2" s="471"/>
      <c r="F2" s="471"/>
      <c r="G2" s="471"/>
      <c r="H2" s="471"/>
      <c r="I2" s="471"/>
      <c r="J2" s="471"/>
      <c r="K2" s="471"/>
    </row>
    <row r="3" spans="2:11" s="6" customFormat="1" ht="13.5" customHeight="1">
      <c r="B3" s="11"/>
      <c r="C3" s="471"/>
      <c r="D3" s="471"/>
      <c r="E3" s="471"/>
      <c r="F3" s="471"/>
      <c r="G3" s="471"/>
      <c r="H3" s="471"/>
      <c r="I3" s="471"/>
      <c r="J3" s="471"/>
      <c r="K3" s="471"/>
    </row>
    <row r="4" spans="2:11" s="6" customFormat="1" ht="13.5" customHeight="1">
      <c r="B4" s="11"/>
      <c r="C4" s="471"/>
      <c r="D4" s="471"/>
      <c r="E4" s="471"/>
      <c r="F4" s="471"/>
      <c r="G4" s="471"/>
      <c r="H4" s="471"/>
      <c r="I4" s="471"/>
      <c r="J4" s="471"/>
      <c r="K4" s="471"/>
    </row>
    <row r="5" spans="2:11" s="6" customFormat="1" ht="13.5" customHeight="1">
      <c r="B5" s="11"/>
      <c r="C5" s="471"/>
      <c r="D5" s="471"/>
      <c r="E5" s="471"/>
      <c r="F5" s="471"/>
      <c r="G5" s="471"/>
      <c r="H5" s="471"/>
      <c r="I5" s="471"/>
      <c r="J5" s="471"/>
      <c r="K5" s="471"/>
    </row>
    <row r="6" spans="2:11" s="6" customFormat="1" ht="13.5" customHeight="1">
      <c r="B6" s="11"/>
      <c r="C6" s="471"/>
      <c r="D6" s="471"/>
      <c r="E6" s="471"/>
      <c r="F6" s="471"/>
      <c r="G6" s="471"/>
      <c r="H6" s="471"/>
      <c r="I6" s="471"/>
      <c r="J6" s="471"/>
      <c r="K6" s="471"/>
    </row>
    <row r="7" spans="2:11" s="6" customFormat="1" ht="13.5" customHeight="1">
      <c r="B7" s="11"/>
      <c r="C7" s="471"/>
      <c r="D7" s="471"/>
      <c r="E7" s="471"/>
      <c r="F7" s="471"/>
      <c r="G7" s="471"/>
      <c r="H7" s="471"/>
      <c r="I7" s="471"/>
      <c r="J7" s="471"/>
      <c r="K7" s="471"/>
    </row>
    <row r="8" spans="2:11" s="6" customFormat="1" ht="13.5" customHeight="1">
      <c r="B8" s="11"/>
      <c r="C8" s="471"/>
      <c r="D8" s="471"/>
      <c r="E8" s="471"/>
      <c r="F8" s="471"/>
      <c r="G8" s="471"/>
      <c r="H8" s="471"/>
      <c r="I8" s="471"/>
      <c r="J8" s="471"/>
      <c r="K8" s="471"/>
    </row>
    <row r="9" spans="2:11" s="6" customFormat="1" ht="13.5" customHeight="1">
      <c r="B9" s="11"/>
      <c r="C9" s="471"/>
      <c r="D9" s="471"/>
      <c r="E9" s="471"/>
      <c r="F9" s="471"/>
      <c r="G9" s="471"/>
      <c r="H9" s="471"/>
      <c r="I9" s="471"/>
      <c r="J9" s="471"/>
      <c r="K9" s="471"/>
    </row>
    <row r="10" spans="2:11" s="6" customFormat="1" ht="13.5" customHeight="1">
      <c r="B10" s="11"/>
      <c r="C10" s="471"/>
      <c r="D10" s="471"/>
      <c r="E10" s="471"/>
      <c r="F10" s="471"/>
      <c r="G10" s="471"/>
      <c r="H10" s="471"/>
      <c r="I10" s="471"/>
      <c r="J10" s="471"/>
      <c r="K10" s="471"/>
    </row>
    <row r="11" spans="2:11" s="3" customFormat="1" ht="18.75" customHeight="1">
      <c r="B11" s="11"/>
      <c r="C11" s="471"/>
      <c r="D11" s="471"/>
      <c r="E11" s="471"/>
      <c r="F11" s="471"/>
      <c r="G11" s="471"/>
      <c r="H11" s="471"/>
      <c r="I11" s="471"/>
      <c r="J11" s="471"/>
      <c r="K11" s="471"/>
    </row>
    <row r="12" spans="2:11" s="3" customFormat="1" ht="25.5" customHeight="1">
      <c r="B12" s="11"/>
      <c r="C12" s="471"/>
      <c r="D12" s="471"/>
      <c r="E12" s="471"/>
      <c r="F12" s="471"/>
      <c r="G12" s="471"/>
      <c r="H12" s="471"/>
      <c r="I12" s="471"/>
      <c r="J12" s="471"/>
      <c r="K12" s="471"/>
    </row>
    <row r="13" spans="2:11" s="3" customFormat="1" ht="14.25" customHeight="1">
      <c r="B13" s="11"/>
      <c r="C13" s="471"/>
      <c r="D13" s="471"/>
      <c r="E13" s="471"/>
      <c r="F13" s="471"/>
      <c r="G13" s="471"/>
      <c r="H13" s="471"/>
      <c r="I13" s="471"/>
      <c r="J13" s="471"/>
      <c r="K13" s="471"/>
    </row>
    <row r="14" spans="2:11" s="3" customFormat="1" ht="14.25" customHeight="1">
      <c r="B14" s="11"/>
      <c r="C14" s="471"/>
      <c r="D14" s="471"/>
      <c r="E14" s="471"/>
      <c r="F14" s="471"/>
      <c r="G14" s="471"/>
      <c r="H14" s="471"/>
      <c r="I14" s="471"/>
      <c r="J14" s="471"/>
      <c r="K14" s="471"/>
    </row>
    <row r="15" spans="2:11" s="3" customFormat="1" ht="14.25" customHeight="1">
      <c r="B15" s="10"/>
      <c r="C15" s="471"/>
      <c r="D15" s="471"/>
      <c r="E15" s="471"/>
      <c r="F15" s="471"/>
      <c r="G15" s="471"/>
      <c r="H15" s="471"/>
      <c r="I15" s="471"/>
      <c r="J15" s="471"/>
      <c r="K15" s="471"/>
    </row>
    <row r="16" spans="2:11" s="3" customFormat="1" ht="14.25" customHeight="1">
      <c r="B16" s="10"/>
      <c r="C16" s="249"/>
      <c r="D16" s="249"/>
      <c r="E16" s="249"/>
      <c r="F16" s="249"/>
      <c r="G16" s="249"/>
      <c r="H16" s="249"/>
      <c r="I16" s="249"/>
      <c r="J16" s="249"/>
      <c r="K16" s="250" t="s">
        <v>1253</v>
      </c>
    </row>
    <row r="17" spans="2:11" s="3" customFormat="1" ht="5.25" customHeight="1">
      <c r="B17" s="231"/>
      <c r="C17" s="14"/>
      <c r="D17" s="231"/>
      <c r="E17" s="14"/>
      <c r="F17" s="14"/>
      <c r="H17" s="231"/>
      <c r="I17" s="2"/>
      <c r="J17" s="2"/>
      <c r="K17" s="14"/>
    </row>
    <row r="18" spans="2:11" s="6" customFormat="1" ht="45" customHeight="1">
      <c r="B18" s="272" t="s">
        <v>1254</v>
      </c>
      <c r="C18" s="272" t="s">
        <v>1255</v>
      </c>
      <c r="D18" s="272" t="s">
        <v>1256</v>
      </c>
      <c r="E18" s="272" t="s">
        <v>1257</v>
      </c>
      <c r="F18" s="272" t="s">
        <v>1334</v>
      </c>
      <c r="G18" s="272" t="s">
        <v>1335</v>
      </c>
      <c r="H18" s="272" t="s">
        <v>1258</v>
      </c>
      <c r="I18" s="273" t="s">
        <v>1259</v>
      </c>
      <c r="J18" s="273" t="s">
        <v>1260</v>
      </c>
      <c r="K18" s="272" t="s">
        <v>1261</v>
      </c>
    </row>
    <row r="19" spans="2:11" ht="42.75">
      <c r="B19" s="269" t="s">
        <v>1262</v>
      </c>
      <c r="C19" s="274" t="s">
        <v>1336</v>
      </c>
      <c r="D19" s="253"/>
      <c r="E19" s="253" t="s">
        <v>1337</v>
      </c>
      <c r="F19" s="275"/>
      <c r="G19" s="252" t="s">
        <v>1338</v>
      </c>
      <c r="H19" s="269" t="s">
        <v>1339</v>
      </c>
      <c r="I19" s="254">
        <v>43374</v>
      </c>
      <c r="J19" s="276">
        <v>43799</v>
      </c>
      <c r="K19" s="277" t="s">
        <v>1340</v>
      </c>
    </row>
    <row r="20" spans="2:11" ht="121.5" customHeight="1">
      <c r="B20" s="269" t="s">
        <v>1262</v>
      </c>
      <c r="C20" s="278" t="s">
        <v>1341</v>
      </c>
      <c r="D20" s="253"/>
      <c r="E20" s="253" t="s">
        <v>1342</v>
      </c>
      <c r="F20" s="253"/>
      <c r="G20" s="252" t="s">
        <v>1343</v>
      </c>
      <c r="H20" s="269" t="s">
        <v>1344</v>
      </c>
      <c r="I20" s="254">
        <v>43831</v>
      </c>
      <c r="J20" s="254">
        <v>44104</v>
      </c>
      <c r="K20" s="277" t="s">
        <v>1340</v>
      </c>
    </row>
    <row r="21" spans="2:11" ht="115.5">
      <c r="B21" s="279" t="s">
        <v>1345</v>
      </c>
      <c r="C21" s="274" t="s">
        <v>1346</v>
      </c>
      <c r="D21" s="253"/>
      <c r="E21" s="253" t="s">
        <v>1342</v>
      </c>
      <c r="F21" s="275"/>
      <c r="G21" s="252" t="s">
        <v>1338</v>
      </c>
      <c r="H21" s="269" t="s">
        <v>1344</v>
      </c>
      <c r="I21" s="254">
        <v>42989</v>
      </c>
      <c r="J21" s="276">
        <v>43220</v>
      </c>
      <c r="K21" s="277" t="s">
        <v>1340</v>
      </c>
    </row>
    <row r="22" spans="2:11" ht="72">
      <c r="B22" s="269" t="s">
        <v>1262</v>
      </c>
      <c r="C22" s="278" t="s">
        <v>1347</v>
      </c>
      <c r="D22" s="253"/>
      <c r="E22" s="253" t="s">
        <v>1342</v>
      </c>
      <c r="F22" s="253"/>
      <c r="G22" s="252" t="s">
        <v>1343</v>
      </c>
      <c r="H22" s="269" t="s">
        <v>1348</v>
      </c>
      <c r="I22" s="254">
        <v>43193</v>
      </c>
      <c r="J22" s="254">
        <v>43593</v>
      </c>
      <c r="K22" s="277" t="s">
        <v>1349</v>
      </c>
    </row>
    <row r="23" spans="2:11" ht="129">
      <c r="B23" s="269" t="s">
        <v>1262</v>
      </c>
      <c r="C23" s="278" t="s">
        <v>1350</v>
      </c>
      <c r="D23" s="253"/>
      <c r="E23" s="253" t="s">
        <v>1342</v>
      </c>
      <c r="F23" s="253"/>
      <c r="G23" s="252" t="s">
        <v>1343</v>
      </c>
      <c r="H23" s="269" t="s">
        <v>1344</v>
      </c>
      <c r="I23" s="254">
        <v>43227</v>
      </c>
      <c r="J23" s="254">
        <v>43404</v>
      </c>
      <c r="K23" s="277" t="s">
        <v>1349</v>
      </c>
    </row>
    <row r="24" spans="2:11" ht="86.25">
      <c r="B24" s="269" t="s">
        <v>1262</v>
      </c>
      <c r="C24" s="274" t="s">
        <v>1351</v>
      </c>
      <c r="D24" s="253"/>
      <c r="E24" s="253" t="s">
        <v>1352</v>
      </c>
      <c r="F24" s="275"/>
      <c r="G24" s="252" t="s">
        <v>1338</v>
      </c>
      <c r="H24" s="269" t="s">
        <v>1353</v>
      </c>
      <c r="I24" s="254">
        <v>43206</v>
      </c>
      <c r="J24" s="276">
        <v>43668</v>
      </c>
      <c r="K24" s="277"/>
    </row>
  </sheetData>
  <autoFilter ref="A18:K24" xr:uid="{00000000-0009-0000-0000-00000E000000}">
    <sortState xmlns:xlrd2="http://schemas.microsoft.com/office/spreadsheetml/2017/richdata2" ref="A18:K22">
      <sortCondition ref="J17:J22"/>
    </sortState>
  </autoFilter>
  <mergeCells count="1">
    <mergeCell ref="C2:K15"/>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1"/>
  <dimension ref="A1:K24"/>
  <sheetViews>
    <sheetView showGridLines="0" zoomScale="60" zoomScaleNormal="60" workbookViewId="0"/>
  </sheetViews>
  <sheetFormatPr defaultColWidth="0" defaultRowHeight="13.5"/>
  <cols>
    <col min="1" max="1" width="1.42578125" style="7" customWidth="1"/>
    <col min="2" max="4" width="34.28515625" style="7" customWidth="1"/>
    <col min="5" max="5" width="48.5703125" style="7" customWidth="1"/>
    <col min="6" max="7" width="34.28515625" style="7" customWidth="1"/>
    <col min="8" max="8" width="5.28515625" style="7" customWidth="1"/>
    <col min="9" max="11" width="0" style="7" hidden="1" customWidth="1"/>
    <col min="12" max="16384" width="11.42578125" style="7" hidden="1"/>
  </cols>
  <sheetData>
    <row r="1" spans="2:7" s="6" customFormat="1"/>
    <row r="2" spans="2:7" s="6" customFormat="1" ht="15" customHeight="1">
      <c r="B2" s="11"/>
      <c r="C2" s="473" t="s">
        <v>1354</v>
      </c>
      <c r="D2" s="473"/>
      <c r="E2" s="473"/>
      <c r="F2" s="473"/>
      <c r="G2" s="473"/>
    </row>
    <row r="3" spans="2:7" s="6" customFormat="1" ht="13.5" customHeight="1">
      <c r="B3" s="11"/>
      <c r="C3" s="473"/>
      <c r="D3" s="473"/>
      <c r="E3" s="473"/>
      <c r="F3" s="473"/>
      <c r="G3" s="473"/>
    </row>
    <row r="4" spans="2:7" s="6" customFormat="1" ht="13.5" customHeight="1">
      <c r="B4" s="11"/>
      <c r="C4" s="473"/>
      <c r="D4" s="473"/>
      <c r="E4" s="473"/>
      <c r="F4" s="473"/>
      <c r="G4" s="473"/>
    </row>
    <row r="5" spans="2:7" s="6" customFormat="1" ht="13.5" customHeight="1">
      <c r="B5" s="11"/>
      <c r="C5" s="473"/>
      <c r="D5" s="473"/>
      <c r="E5" s="473"/>
      <c r="F5" s="473"/>
      <c r="G5" s="473"/>
    </row>
    <row r="6" spans="2:7" s="6" customFormat="1" ht="13.5" customHeight="1">
      <c r="B6" s="11"/>
      <c r="C6" s="473"/>
      <c r="D6" s="473"/>
      <c r="E6" s="473"/>
      <c r="F6" s="473"/>
      <c r="G6" s="473"/>
    </row>
    <row r="7" spans="2:7" s="6" customFormat="1" ht="13.5" customHeight="1">
      <c r="B7" s="11"/>
      <c r="C7" s="473"/>
      <c r="D7" s="473"/>
      <c r="E7" s="473"/>
      <c r="F7" s="473"/>
      <c r="G7" s="473"/>
    </row>
    <row r="8" spans="2:7" s="6" customFormat="1" ht="13.5" customHeight="1">
      <c r="B8" s="11"/>
      <c r="C8" s="473"/>
      <c r="D8" s="473"/>
      <c r="E8" s="473"/>
      <c r="F8" s="473"/>
      <c r="G8" s="473"/>
    </row>
    <row r="9" spans="2:7" s="6" customFormat="1" ht="13.5" customHeight="1">
      <c r="B9" s="11"/>
      <c r="C9" s="473"/>
      <c r="D9" s="473"/>
      <c r="E9" s="473"/>
      <c r="F9" s="473"/>
      <c r="G9" s="473"/>
    </row>
    <row r="10" spans="2:7" s="6" customFormat="1" ht="13.5" customHeight="1">
      <c r="B10" s="11"/>
      <c r="C10" s="473"/>
      <c r="D10" s="473"/>
      <c r="E10" s="473"/>
      <c r="F10" s="473"/>
      <c r="G10" s="473"/>
    </row>
    <row r="11" spans="2:7" s="3" customFormat="1" ht="18.75" customHeight="1">
      <c r="B11" s="11"/>
      <c r="C11" s="473"/>
      <c r="D11" s="473"/>
      <c r="E11" s="473"/>
      <c r="F11" s="473"/>
      <c r="G11" s="473"/>
    </row>
    <row r="12" spans="2:7" s="3" customFormat="1" ht="25.5" customHeight="1">
      <c r="B12" s="11"/>
      <c r="C12" s="473"/>
      <c r="D12" s="473"/>
      <c r="E12" s="473"/>
      <c r="F12" s="473"/>
      <c r="G12" s="473"/>
    </row>
    <row r="13" spans="2:7" s="3" customFormat="1" ht="14.25" customHeight="1">
      <c r="B13" s="11"/>
      <c r="C13" s="473"/>
      <c r="D13" s="473"/>
      <c r="E13" s="473"/>
      <c r="F13" s="473"/>
      <c r="G13" s="473"/>
    </row>
    <row r="14" spans="2:7" s="3" customFormat="1" ht="14.25" customHeight="1">
      <c r="B14" s="11"/>
      <c r="C14" s="473"/>
      <c r="D14" s="473"/>
      <c r="E14" s="473"/>
      <c r="F14" s="473"/>
      <c r="G14" s="473"/>
    </row>
    <row r="15" spans="2:7" s="3" customFormat="1" ht="14.25" customHeight="1">
      <c r="B15" s="10"/>
      <c r="C15" s="473"/>
      <c r="D15" s="473"/>
      <c r="E15" s="473"/>
      <c r="F15" s="473"/>
      <c r="G15" s="473"/>
    </row>
    <row r="16" spans="2:7" s="3" customFormat="1" ht="14.25" customHeight="1">
      <c r="B16" s="10"/>
      <c r="C16" s="249"/>
      <c r="D16" s="249"/>
      <c r="E16" s="249"/>
      <c r="F16" s="249"/>
      <c r="G16" s="250" t="s">
        <v>1253</v>
      </c>
    </row>
    <row r="17" spans="2:7" s="3" customFormat="1" ht="5.25" customHeight="1" thickBot="1">
      <c r="B17" s="231"/>
      <c r="C17" s="14"/>
      <c r="D17" s="231"/>
      <c r="E17" s="14"/>
      <c r="G17" s="231"/>
    </row>
    <row r="18" spans="2:7" s="3" customFormat="1" ht="47.25" customHeight="1" thickBot="1">
      <c r="B18" s="474" t="s">
        <v>1355</v>
      </c>
      <c r="C18" s="475"/>
      <c r="D18" s="476"/>
      <c r="E18" s="477" t="s">
        <v>1356</v>
      </c>
      <c r="F18" s="475"/>
      <c r="G18" s="478"/>
    </row>
    <row r="19" spans="2:7" s="6" customFormat="1" ht="45" customHeight="1" thickBot="1">
      <c r="B19" s="286" t="s">
        <v>1357</v>
      </c>
      <c r="C19" s="287" t="s">
        <v>1358</v>
      </c>
      <c r="D19" s="287" t="s">
        <v>1359</v>
      </c>
      <c r="E19" s="287" t="s">
        <v>1360</v>
      </c>
      <c r="F19" s="287" t="s">
        <v>1361</v>
      </c>
      <c r="G19" s="288" t="s">
        <v>1362</v>
      </c>
    </row>
    <row r="20" spans="2:7" ht="90" customHeight="1" thickBot="1">
      <c r="B20" s="289">
        <v>730</v>
      </c>
      <c r="C20" s="290">
        <f>+B20-D20</f>
        <v>707</v>
      </c>
      <c r="D20" s="291">
        <v>23</v>
      </c>
      <c r="E20" s="290">
        <v>46</v>
      </c>
      <c r="F20" s="291">
        <v>11</v>
      </c>
      <c r="G20" s="292">
        <v>198</v>
      </c>
    </row>
    <row r="24" spans="2:7" ht="15">
      <c r="B24" s="293"/>
      <c r="C24"/>
      <c r="D24"/>
      <c r="E24"/>
    </row>
  </sheetData>
  <sheetProtection algorithmName="SHA-512" hashValue="UILwAKu3R2LnFfXrVFZfAoiLPKX0/ZtHmjNc2JtRWEP4fJCnxRLC0CgerCeEvLe63iQd4n/LR9DNOY66VjRZhg==" saltValue="yNvsOe/n796xksnXFrgg8Q==" spinCount="100000" sheet="1" objects="1" scenarios="1" autoFilter="0"/>
  <autoFilter ref="A19:G20" xr:uid="{00000000-0009-0000-0000-00000F000000}"/>
  <mergeCells count="3">
    <mergeCell ref="C2:G15"/>
    <mergeCell ref="B18:D18"/>
    <mergeCell ref="E18:G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447C"/>
  </sheetPr>
  <dimension ref="A42:O43"/>
  <sheetViews>
    <sheetView showGridLines="0" showRowColHeaders="0" tabSelected="1" zoomScale="55" zoomScaleNormal="55" workbookViewId="0"/>
  </sheetViews>
  <sheetFormatPr defaultColWidth="0" defaultRowHeight="15"/>
  <cols>
    <col min="1" max="15" width="11.42578125" customWidth="1"/>
    <col min="16" max="16384" width="11.42578125" hidden="1"/>
  </cols>
  <sheetData>
    <row r="42" spans="1:11">
      <c r="A42" s="5"/>
      <c r="B42" s="5"/>
      <c r="C42" s="5"/>
      <c r="D42" s="5"/>
      <c r="E42" s="5"/>
      <c r="F42" s="5"/>
      <c r="G42" s="5"/>
      <c r="H42" s="5"/>
      <c r="I42" s="5"/>
      <c r="J42" s="5"/>
      <c r="K42" s="5"/>
    </row>
    <row r="43" spans="1:11">
      <c r="A43" s="5"/>
      <c r="B43" s="5"/>
      <c r="C43" s="5"/>
      <c r="D43" s="5"/>
      <c r="E43" s="5"/>
      <c r="F43" s="5"/>
      <c r="G43" s="5"/>
      <c r="H43" s="5"/>
      <c r="I43" s="5"/>
      <c r="J43" s="5"/>
      <c r="K43" s="5"/>
    </row>
  </sheetData>
  <sheetProtection algorithmName="SHA-512" hashValue="zik+capXTlPUBBmt/RY6u7GZUwlJPQWI/WPIIAvfEtCSrvEAuD7V9Jib6M3w5B98+TZls4IyvRsXi2tQJemI3w==" saltValue="5yZu3tS7af/ADUyHIn0IYg==" spinCount="100000" sheet="1" objects="1" scenarios="1" autoFilter="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2">
    <tabColor rgb="FF92D050"/>
  </sheetPr>
  <dimension ref="A1:M139"/>
  <sheetViews>
    <sheetView showGridLines="0" zoomScale="70" zoomScaleNormal="70" zoomScaleSheetLayoutView="40" workbookViewId="0"/>
  </sheetViews>
  <sheetFormatPr defaultColWidth="11.42578125" defaultRowHeight="14.25"/>
  <cols>
    <col min="1" max="1" width="19" style="16" customWidth="1"/>
    <col min="2" max="2" width="24.7109375" style="15" customWidth="1"/>
    <col min="3" max="3" width="29.28515625" style="16" customWidth="1"/>
    <col min="4" max="4" width="50.28515625" style="17" customWidth="1"/>
    <col min="5" max="5" width="59.5703125" style="17" customWidth="1"/>
    <col min="6" max="6" width="50.28515625" style="17" customWidth="1"/>
    <col min="7" max="7" width="18.28515625" style="18" customWidth="1"/>
    <col min="8" max="8" width="15.7109375" style="19" customWidth="1"/>
    <col min="9" max="9" width="15.7109375" style="48" customWidth="1"/>
    <col min="10" max="16384" width="11.42578125" style="17"/>
  </cols>
  <sheetData>
    <row r="1" spans="1:13" s="6" customFormat="1" ht="15">
      <c r="H1" s="8"/>
      <c r="I1" s="8"/>
      <c r="K1" s="9"/>
      <c r="M1" s="4"/>
    </row>
    <row r="2" spans="1:13" s="6" customFormat="1" ht="15" customHeight="1">
      <c r="B2" s="11"/>
      <c r="C2" s="109"/>
      <c r="D2" s="109"/>
      <c r="E2" s="109"/>
      <c r="F2" s="109"/>
      <c r="G2" s="109"/>
      <c r="H2" s="109"/>
      <c r="I2" s="109"/>
      <c r="J2" s="109"/>
      <c r="K2" s="109"/>
      <c r="L2" s="109"/>
      <c r="M2" s="13"/>
    </row>
    <row r="3" spans="1:13" s="6" customFormat="1" ht="13.5" customHeight="1">
      <c r="B3" s="11"/>
      <c r="C3" s="109"/>
      <c r="D3" s="109"/>
      <c r="E3" s="109"/>
      <c r="F3" s="109"/>
      <c r="G3" s="109"/>
      <c r="H3" s="109"/>
      <c r="I3" s="109"/>
      <c r="J3" s="109"/>
      <c r="K3" s="109"/>
      <c r="L3" s="109"/>
      <c r="M3" s="13"/>
    </row>
    <row r="4" spans="1:13" s="6" customFormat="1" ht="13.5" customHeight="1">
      <c r="B4" s="11"/>
      <c r="C4" s="109"/>
      <c r="D4" s="109"/>
      <c r="E4" s="109"/>
      <c r="F4" s="109"/>
      <c r="G4" s="109"/>
      <c r="H4" s="109"/>
      <c r="I4" s="109"/>
      <c r="J4" s="109"/>
      <c r="K4" s="109"/>
      <c r="L4" s="109"/>
      <c r="M4" s="13"/>
    </row>
    <row r="5" spans="1:13" s="6" customFormat="1" ht="13.5" customHeight="1">
      <c r="B5" s="11"/>
      <c r="C5" s="109"/>
      <c r="D5" s="109"/>
      <c r="E5" s="109"/>
      <c r="F5" s="109"/>
      <c r="G5" s="109"/>
      <c r="H5" s="109"/>
      <c r="I5" s="109"/>
      <c r="J5" s="109"/>
      <c r="K5" s="109"/>
      <c r="L5" s="109"/>
      <c r="M5" s="13"/>
    </row>
    <row r="6" spans="1:13" s="6" customFormat="1" ht="13.5" customHeight="1">
      <c r="B6" s="11"/>
      <c r="C6" s="109"/>
      <c r="D6" s="109"/>
      <c r="E6" s="109"/>
      <c r="F6" s="109"/>
      <c r="G6" s="109"/>
      <c r="H6" s="109"/>
      <c r="I6" s="109"/>
      <c r="J6" s="109"/>
      <c r="K6" s="109"/>
      <c r="L6" s="109"/>
      <c r="M6" s="13"/>
    </row>
    <row r="7" spans="1:13" s="6" customFormat="1" ht="13.5" customHeight="1">
      <c r="B7" s="11"/>
      <c r="C7" s="109"/>
      <c r="D7" s="109"/>
      <c r="E7" s="109"/>
      <c r="F7" s="109"/>
      <c r="G7" s="109"/>
      <c r="H7" s="109"/>
      <c r="I7" s="109"/>
      <c r="J7" s="109"/>
      <c r="K7" s="109"/>
      <c r="L7" s="109"/>
      <c r="M7" s="13"/>
    </row>
    <row r="8" spans="1:13" s="6" customFormat="1" ht="51" customHeight="1">
      <c r="B8" s="11"/>
      <c r="C8" s="299" t="s">
        <v>31</v>
      </c>
      <c r="D8" s="299"/>
      <c r="E8" s="299"/>
      <c r="F8" s="299"/>
      <c r="G8" s="299"/>
      <c r="H8" s="299"/>
      <c r="I8" s="299"/>
      <c r="J8" s="109"/>
      <c r="K8" s="109"/>
      <c r="L8" s="109"/>
      <c r="M8" s="13"/>
    </row>
    <row r="9" spans="1:13" s="6" customFormat="1" ht="13.5" customHeight="1">
      <c r="B9" s="11"/>
      <c r="C9" s="109"/>
      <c r="D9" s="109"/>
      <c r="E9" s="109"/>
      <c r="F9" s="109"/>
      <c r="G9" s="109"/>
      <c r="H9" s="109"/>
      <c r="I9" s="109"/>
      <c r="J9" s="109"/>
      <c r="K9" s="109"/>
      <c r="L9" s="109"/>
      <c r="M9" s="13"/>
    </row>
    <row r="10" spans="1:13" s="6" customFormat="1" ht="13.5" customHeight="1">
      <c r="B10" s="11"/>
      <c r="C10" s="109"/>
      <c r="D10" s="109"/>
      <c r="E10" s="109"/>
      <c r="F10" s="109"/>
      <c r="G10" s="109"/>
      <c r="H10" s="109"/>
      <c r="I10" s="109"/>
      <c r="J10" s="109"/>
      <c r="K10" s="109"/>
      <c r="L10" s="109"/>
      <c r="M10" s="13"/>
    </row>
    <row r="11" spans="1:13" s="3" customFormat="1" ht="18.75" customHeight="1">
      <c r="B11" s="11"/>
      <c r="C11" s="109"/>
      <c r="D11" s="109"/>
      <c r="E11" s="109"/>
      <c r="F11" s="109"/>
      <c r="G11" s="109"/>
      <c r="H11" s="109"/>
      <c r="I11" s="109"/>
      <c r="J11" s="109"/>
      <c r="K11" s="109"/>
      <c r="L11" s="109"/>
      <c r="M11" s="13"/>
    </row>
    <row r="12" spans="1:13" s="3" customFormat="1" ht="25.5" customHeight="1">
      <c r="B12" s="11"/>
      <c r="C12" s="109"/>
      <c r="D12" s="109"/>
      <c r="E12" s="109"/>
      <c r="F12" s="109"/>
      <c r="G12" s="109"/>
      <c r="H12" s="109"/>
      <c r="I12" s="109"/>
      <c r="J12" s="109"/>
      <c r="K12" s="109"/>
      <c r="L12" s="109"/>
      <c r="M12" s="13"/>
    </row>
    <row r="13" spans="1:13" s="3" customFormat="1" ht="14.25" customHeight="1">
      <c r="B13" s="11"/>
      <c r="C13" s="109"/>
      <c r="D13" s="109"/>
      <c r="E13" s="109"/>
      <c r="F13" s="109"/>
      <c r="G13" s="109"/>
      <c r="H13" s="109"/>
      <c r="I13" s="109"/>
      <c r="J13" s="109"/>
      <c r="K13" s="109"/>
      <c r="L13" s="109"/>
      <c r="M13" s="13"/>
    </row>
    <row r="14" spans="1:13" s="3" customFormat="1" ht="14.25" customHeight="1">
      <c r="B14" s="10"/>
      <c r="C14" s="109"/>
      <c r="D14" s="109"/>
      <c r="E14" s="109"/>
      <c r="F14" s="109"/>
      <c r="G14" s="109"/>
      <c r="H14" s="109"/>
      <c r="I14" s="109"/>
      <c r="J14" s="109"/>
      <c r="K14" s="109"/>
      <c r="L14" s="109"/>
      <c r="M14" s="13"/>
    </row>
    <row r="15" spans="1:13" ht="22.5" customHeight="1"/>
    <row r="16" spans="1:13" ht="49.5" customHeight="1">
      <c r="A16" s="12" t="s">
        <v>32</v>
      </c>
      <c r="B16" s="12" t="s">
        <v>33</v>
      </c>
      <c r="C16" s="12" t="s">
        <v>34</v>
      </c>
      <c r="D16" s="12" t="s">
        <v>35</v>
      </c>
      <c r="E16" s="12" t="s">
        <v>36</v>
      </c>
      <c r="F16" s="12" t="s">
        <v>37</v>
      </c>
      <c r="G16" s="12" t="s">
        <v>38</v>
      </c>
      <c r="H16" s="12" t="s">
        <v>39</v>
      </c>
      <c r="I16" s="12" t="s">
        <v>40</v>
      </c>
    </row>
    <row r="17" spans="1:9" ht="51" customHeight="1">
      <c r="A17" s="301" t="s">
        <v>41</v>
      </c>
      <c r="B17" s="301" t="s">
        <v>42</v>
      </c>
      <c r="C17" s="300" t="s">
        <v>43</v>
      </c>
      <c r="D17" s="20" t="s">
        <v>44</v>
      </c>
      <c r="E17" s="20" t="s">
        <v>45</v>
      </c>
      <c r="F17" s="20" t="s">
        <v>46</v>
      </c>
      <c r="G17" s="21" t="s">
        <v>47</v>
      </c>
      <c r="H17" s="22">
        <v>43115</v>
      </c>
      <c r="I17" s="22">
        <v>43159</v>
      </c>
    </row>
    <row r="18" spans="1:9" ht="51" customHeight="1">
      <c r="A18" s="301"/>
      <c r="B18" s="301"/>
      <c r="C18" s="300"/>
      <c r="D18" s="20" t="s">
        <v>48</v>
      </c>
      <c r="E18" s="20" t="s">
        <v>49</v>
      </c>
      <c r="F18" s="20" t="s">
        <v>46</v>
      </c>
      <c r="G18" s="21" t="s">
        <v>47</v>
      </c>
      <c r="H18" s="22">
        <v>43160</v>
      </c>
      <c r="I18" s="22">
        <v>43220</v>
      </c>
    </row>
    <row r="19" spans="1:9" ht="28.5">
      <c r="A19" s="301"/>
      <c r="B19" s="301"/>
      <c r="C19" s="300"/>
      <c r="D19" s="20" t="s">
        <v>50</v>
      </c>
      <c r="E19" s="20" t="s">
        <v>51</v>
      </c>
      <c r="F19" s="20" t="s">
        <v>46</v>
      </c>
      <c r="G19" s="21" t="s">
        <v>47</v>
      </c>
      <c r="H19" s="22">
        <v>43221</v>
      </c>
      <c r="I19" s="22">
        <v>43343</v>
      </c>
    </row>
    <row r="20" spans="1:9" ht="28.5">
      <c r="A20" s="301"/>
      <c r="B20" s="301"/>
      <c r="C20" s="300"/>
      <c r="D20" s="20" t="s">
        <v>50</v>
      </c>
      <c r="E20" s="20" t="s">
        <v>52</v>
      </c>
      <c r="F20" s="20" t="s">
        <v>46</v>
      </c>
      <c r="G20" s="21" t="s">
        <v>47</v>
      </c>
      <c r="H20" s="22">
        <v>43344</v>
      </c>
      <c r="I20" s="22">
        <v>43465</v>
      </c>
    </row>
    <row r="21" spans="1:9" ht="42.75">
      <c r="A21" s="301"/>
      <c r="B21" s="301"/>
      <c r="C21" s="300"/>
      <c r="D21" s="20" t="s">
        <v>53</v>
      </c>
      <c r="E21" s="20" t="s">
        <v>54</v>
      </c>
      <c r="F21" s="20" t="s">
        <v>46</v>
      </c>
      <c r="G21" s="21" t="s">
        <v>47</v>
      </c>
      <c r="H21" s="22">
        <v>43115</v>
      </c>
      <c r="I21" s="22">
        <v>43131</v>
      </c>
    </row>
    <row r="22" spans="1:9" ht="28.5">
      <c r="A22" s="301"/>
      <c r="B22" s="301"/>
      <c r="C22" s="300"/>
      <c r="D22" s="20" t="s">
        <v>55</v>
      </c>
      <c r="E22" s="20" t="s">
        <v>56</v>
      </c>
      <c r="F22" s="20" t="s">
        <v>46</v>
      </c>
      <c r="G22" s="21" t="s">
        <v>47</v>
      </c>
      <c r="H22" s="22">
        <v>43132</v>
      </c>
      <c r="I22" s="22">
        <v>43146</v>
      </c>
    </row>
    <row r="23" spans="1:9" ht="28.5">
      <c r="A23" s="301"/>
      <c r="B23" s="301"/>
      <c r="C23" s="300"/>
      <c r="D23" s="20" t="s">
        <v>57</v>
      </c>
      <c r="E23" s="20" t="s">
        <v>58</v>
      </c>
      <c r="F23" s="20" t="s">
        <v>46</v>
      </c>
      <c r="G23" s="21" t="s">
        <v>47</v>
      </c>
      <c r="H23" s="22">
        <v>43147</v>
      </c>
      <c r="I23" s="24">
        <v>43220</v>
      </c>
    </row>
    <row r="24" spans="1:9" ht="28.5">
      <c r="A24" s="301"/>
      <c r="B24" s="301"/>
      <c r="C24" s="300"/>
      <c r="D24" s="20" t="s">
        <v>57</v>
      </c>
      <c r="E24" s="20" t="s">
        <v>58</v>
      </c>
      <c r="F24" s="20" t="s">
        <v>46</v>
      </c>
      <c r="G24" s="21" t="s">
        <v>47</v>
      </c>
      <c r="H24" s="22">
        <v>43221</v>
      </c>
      <c r="I24" s="22">
        <v>43343</v>
      </c>
    </row>
    <row r="25" spans="1:9" ht="28.5">
      <c r="A25" s="301"/>
      <c r="B25" s="301"/>
      <c r="C25" s="300"/>
      <c r="D25" s="20" t="s">
        <v>57</v>
      </c>
      <c r="E25" s="20" t="s">
        <v>58</v>
      </c>
      <c r="F25" s="20" t="s">
        <v>46</v>
      </c>
      <c r="G25" s="21" t="s">
        <v>47</v>
      </c>
      <c r="H25" s="22">
        <v>43344</v>
      </c>
      <c r="I25" s="22">
        <v>43465</v>
      </c>
    </row>
    <row r="26" spans="1:9" ht="42.75">
      <c r="A26" s="301"/>
      <c r="B26" s="301"/>
      <c r="C26" s="300"/>
      <c r="D26" s="20" t="s">
        <v>59</v>
      </c>
      <c r="E26" s="20" t="s">
        <v>60</v>
      </c>
      <c r="F26" s="20" t="s">
        <v>46</v>
      </c>
      <c r="G26" s="21" t="s">
        <v>47</v>
      </c>
      <c r="H26" s="22">
        <v>43101</v>
      </c>
      <c r="I26" s="24">
        <v>43220</v>
      </c>
    </row>
    <row r="27" spans="1:9" ht="42.75">
      <c r="A27" s="301"/>
      <c r="B27" s="301"/>
      <c r="C27" s="300"/>
      <c r="D27" s="20" t="s">
        <v>59</v>
      </c>
      <c r="E27" s="20" t="s">
        <v>60</v>
      </c>
      <c r="F27" s="20" t="s">
        <v>46</v>
      </c>
      <c r="G27" s="21" t="s">
        <v>47</v>
      </c>
      <c r="H27" s="22">
        <v>43221</v>
      </c>
      <c r="I27" s="22">
        <v>43343</v>
      </c>
    </row>
    <row r="28" spans="1:9" ht="42.75">
      <c r="A28" s="301"/>
      <c r="B28" s="301"/>
      <c r="C28" s="300"/>
      <c r="D28" s="20" t="s">
        <v>59</v>
      </c>
      <c r="E28" s="20" t="s">
        <v>60</v>
      </c>
      <c r="F28" s="20" t="s">
        <v>46</v>
      </c>
      <c r="G28" s="21" t="s">
        <v>47</v>
      </c>
      <c r="H28" s="22">
        <v>43344</v>
      </c>
      <c r="I28" s="22">
        <v>43465</v>
      </c>
    </row>
    <row r="29" spans="1:9" ht="42.75">
      <c r="A29" s="301"/>
      <c r="B29" s="301"/>
      <c r="C29" s="300" t="s">
        <v>61</v>
      </c>
      <c r="D29" s="20" t="s">
        <v>62</v>
      </c>
      <c r="E29" s="20" t="s">
        <v>63</v>
      </c>
      <c r="F29" s="20" t="s">
        <v>64</v>
      </c>
      <c r="G29" s="21" t="s">
        <v>47</v>
      </c>
      <c r="H29" s="22">
        <v>43132</v>
      </c>
      <c r="I29" s="22">
        <v>43189</v>
      </c>
    </row>
    <row r="30" spans="1:9" ht="42.75">
      <c r="A30" s="301"/>
      <c r="B30" s="301"/>
      <c r="C30" s="300"/>
      <c r="D30" s="20" t="s">
        <v>65</v>
      </c>
      <c r="E30" s="20" t="s">
        <v>66</v>
      </c>
      <c r="F30" s="20" t="s">
        <v>64</v>
      </c>
      <c r="G30" s="21" t="s">
        <v>47</v>
      </c>
      <c r="H30" s="22">
        <v>43282</v>
      </c>
      <c r="I30" s="22">
        <v>43343</v>
      </c>
    </row>
    <row r="31" spans="1:9" ht="57">
      <c r="A31" s="301"/>
      <c r="B31" s="301"/>
      <c r="C31" s="300" t="s">
        <v>67</v>
      </c>
      <c r="D31" s="20" t="s">
        <v>68</v>
      </c>
      <c r="E31" s="20" t="s">
        <v>69</v>
      </c>
      <c r="F31" s="20" t="s">
        <v>64</v>
      </c>
      <c r="G31" s="21" t="s">
        <v>47</v>
      </c>
      <c r="H31" s="22">
        <v>43191</v>
      </c>
      <c r="I31" s="22">
        <v>43312</v>
      </c>
    </row>
    <row r="32" spans="1:9" ht="57">
      <c r="A32" s="301"/>
      <c r="B32" s="301"/>
      <c r="C32" s="300"/>
      <c r="D32" s="20" t="s">
        <v>70</v>
      </c>
      <c r="E32" s="20" t="s">
        <v>69</v>
      </c>
      <c r="F32" s="20" t="s">
        <v>64</v>
      </c>
      <c r="G32" s="21" t="s">
        <v>47</v>
      </c>
      <c r="H32" s="22">
        <v>43344</v>
      </c>
      <c r="I32" s="22">
        <v>43465</v>
      </c>
    </row>
    <row r="33" spans="1:9" ht="57">
      <c r="A33" s="301"/>
      <c r="B33" s="301"/>
      <c r="C33" s="300" t="s">
        <v>71</v>
      </c>
      <c r="D33" s="20" t="s">
        <v>72</v>
      </c>
      <c r="E33" s="20" t="s">
        <v>73</v>
      </c>
      <c r="F33" s="20" t="s">
        <v>64</v>
      </c>
      <c r="G33" s="21" t="s">
        <v>47</v>
      </c>
      <c r="H33" s="22">
        <v>43101</v>
      </c>
      <c r="I33" s="22">
        <v>43189</v>
      </c>
    </row>
    <row r="34" spans="1:9" ht="57">
      <c r="A34" s="301"/>
      <c r="B34" s="301"/>
      <c r="C34" s="300"/>
      <c r="D34" s="20" t="s">
        <v>74</v>
      </c>
      <c r="E34" s="20" t="s">
        <v>75</v>
      </c>
      <c r="F34" s="20" t="s">
        <v>64</v>
      </c>
      <c r="G34" s="21" t="s">
        <v>47</v>
      </c>
      <c r="H34" s="22">
        <v>43101</v>
      </c>
      <c r="I34" s="22">
        <v>43189</v>
      </c>
    </row>
    <row r="35" spans="1:9" ht="57">
      <c r="A35" s="301"/>
      <c r="B35" s="301"/>
      <c r="C35" s="300"/>
      <c r="D35" s="20" t="s">
        <v>76</v>
      </c>
      <c r="E35" s="20" t="s">
        <v>77</v>
      </c>
      <c r="F35" s="20" t="s">
        <v>64</v>
      </c>
      <c r="G35" s="21" t="s">
        <v>47</v>
      </c>
      <c r="H35" s="22">
        <v>43191</v>
      </c>
      <c r="I35" s="22">
        <v>43281</v>
      </c>
    </row>
    <row r="36" spans="1:9" ht="57">
      <c r="A36" s="301"/>
      <c r="B36" s="301"/>
      <c r="C36" s="300"/>
      <c r="D36" s="20" t="s">
        <v>78</v>
      </c>
      <c r="E36" s="20" t="s">
        <v>79</v>
      </c>
      <c r="F36" s="20" t="s">
        <v>64</v>
      </c>
      <c r="G36" s="21" t="s">
        <v>47</v>
      </c>
      <c r="H36" s="22">
        <v>43282</v>
      </c>
      <c r="I36" s="22">
        <v>43373</v>
      </c>
    </row>
    <row r="37" spans="1:9" ht="57">
      <c r="A37" s="301"/>
      <c r="B37" s="301"/>
      <c r="C37" s="300"/>
      <c r="D37" s="20" t="s">
        <v>80</v>
      </c>
      <c r="E37" s="20" t="s">
        <v>81</v>
      </c>
      <c r="F37" s="20" t="s">
        <v>64</v>
      </c>
      <c r="G37" s="21" t="s">
        <v>47</v>
      </c>
      <c r="H37" s="22">
        <v>43374</v>
      </c>
      <c r="I37" s="22">
        <v>43465</v>
      </c>
    </row>
    <row r="38" spans="1:9" ht="344.25" customHeight="1">
      <c r="A38" s="301"/>
      <c r="B38" s="301" t="s">
        <v>82</v>
      </c>
      <c r="C38" s="300" t="s">
        <v>83</v>
      </c>
      <c r="D38" s="227" t="s">
        <v>84</v>
      </c>
      <c r="E38" s="20" t="s">
        <v>85</v>
      </c>
      <c r="F38" s="25" t="s">
        <v>86</v>
      </c>
      <c r="G38" s="21" t="s">
        <v>47</v>
      </c>
      <c r="H38" s="22">
        <v>43132</v>
      </c>
      <c r="I38" s="22">
        <v>43281</v>
      </c>
    </row>
    <row r="39" spans="1:9" ht="344.25" customHeight="1">
      <c r="A39" s="301"/>
      <c r="B39" s="301"/>
      <c r="C39" s="300"/>
      <c r="D39" s="227" t="s">
        <v>87</v>
      </c>
      <c r="E39" s="20" t="s">
        <v>88</v>
      </c>
      <c r="F39" s="20" t="s">
        <v>64</v>
      </c>
      <c r="G39" s="21" t="s">
        <v>47</v>
      </c>
      <c r="H39" s="22">
        <v>43344</v>
      </c>
      <c r="I39" s="22">
        <v>43465</v>
      </c>
    </row>
    <row r="40" spans="1:9" ht="71.25">
      <c r="A40" s="301" t="s">
        <v>89</v>
      </c>
      <c r="B40" s="301" t="s">
        <v>90</v>
      </c>
      <c r="C40" s="300" t="s">
        <v>91</v>
      </c>
      <c r="D40" s="227" t="s">
        <v>92</v>
      </c>
      <c r="E40" s="227" t="s">
        <v>93</v>
      </c>
      <c r="F40" s="20" t="s">
        <v>94</v>
      </c>
      <c r="G40" s="21" t="s">
        <v>47</v>
      </c>
      <c r="H40" s="22">
        <v>43101</v>
      </c>
      <c r="I40" s="24">
        <v>43118</v>
      </c>
    </row>
    <row r="41" spans="1:9" ht="28.5">
      <c r="A41" s="301"/>
      <c r="B41" s="301"/>
      <c r="C41" s="300"/>
      <c r="D41" s="227" t="s">
        <v>95</v>
      </c>
      <c r="E41" s="20" t="s">
        <v>96</v>
      </c>
      <c r="F41" s="20" t="s">
        <v>94</v>
      </c>
      <c r="G41" s="21" t="s">
        <v>47</v>
      </c>
      <c r="H41" s="22">
        <v>43101</v>
      </c>
      <c r="I41" s="24">
        <v>43131</v>
      </c>
    </row>
    <row r="42" spans="1:9" ht="71.25">
      <c r="A42" s="301"/>
      <c r="B42" s="301"/>
      <c r="C42" s="300" t="s">
        <v>97</v>
      </c>
      <c r="D42" s="227" t="s">
        <v>98</v>
      </c>
      <c r="E42" s="227" t="s">
        <v>99</v>
      </c>
      <c r="F42" s="20" t="s">
        <v>94</v>
      </c>
      <c r="G42" s="21" t="s">
        <v>47</v>
      </c>
      <c r="H42" s="22">
        <v>43160</v>
      </c>
      <c r="I42" s="24">
        <v>43174</v>
      </c>
    </row>
    <row r="43" spans="1:9" ht="57">
      <c r="A43" s="301"/>
      <c r="B43" s="301"/>
      <c r="C43" s="300"/>
      <c r="D43" s="26" t="s">
        <v>100</v>
      </c>
      <c r="E43" s="27" t="s">
        <v>101</v>
      </c>
      <c r="F43" s="20" t="s">
        <v>94</v>
      </c>
      <c r="G43" s="21" t="s">
        <v>47</v>
      </c>
      <c r="H43" s="22">
        <v>43282</v>
      </c>
      <c r="I43" s="24">
        <v>43312</v>
      </c>
    </row>
    <row r="44" spans="1:9" ht="71.25">
      <c r="A44" s="301"/>
      <c r="B44" s="301"/>
      <c r="C44" s="300"/>
      <c r="D44" s="26" t="s">
        <v>102</v>
      </c>
      <c r="E44" s="27" t="s">
        <v>103</v>
      </c>
      <c r="F44" s="20" t="s">
        <v>94</v>
      </c>
      <c r="G44" s="21" t="s">
        <v>47</v>
      </c>
      <c r="H44" s="22">
        <v>43435</v>
      </c>
      <c r="I44" s="24">
        <v>43465</v>
      </c>
    </row>
    <row r="45" spans="1:9" ht="57">
      <c r="A45" s="301"/>
      <c r="B45" s="301"/>
      <c r="C45" s="300"/>
      <c r="D45" s="26" t="s">
        <v>104</v>
      </c>
      <c r="E45" s="26" t="s">
        <v>105</v>
      </c>
      <c r="F45" s="20" t="s">
        <v>94</v>
      </c>
      <c r="G45" s="21" t="s">
        <v>47</v>
      </c>
      <c r="H45" s="22">
        <v>43282</v>
      </c>
      <c r="I45" s="24">
        <v>43312</v>
      </c>
    </row>
    <row r="46" spans="1:9" ht="57">
      <c r="A46" s="301"/>
      <c r="B46" s="301"/>
      <c r="C46" s="300"/>
      <c r="D46" s="26" t="s">
        <v>106</v>
      </c>
      <c r="E46" s="26" t="s">
        <v>105</v>
      </c>
      <c r="F46" s="20" t="s">
        <v>94</v>
      </c>
      <c r="G46" s="21" t="s">
        <v>47</v>
      </c>
      <c r="H46" s="22">
        <v>43466</v>
      </c>
      <c r="I46" s="24">
        <v>43480</v>
      </c>
    </row>
    <row r="47" spans="1:9" ht="71.25">
      <c r="A47" s="301"/>
      <c r="B47" s="226" t="s">
        <v>107</v>
      </c>
      <c r="C47" s="227" t="s">
        <v>108</v>
      </c>
      <c r="D47" s="227" t="s">
        <v>109</v>
      </c>
      <c r="E47" s="227" t="s">
        <v>110</v>
      </c>
      <c r="F47" s="20" t="s">
        <v>111</v>
      </c>
      <c r="G47" s="21" t="s">
        <v>47</v>
      </c>
      <c r="H47" s="22">
        <v>43344</v>
      </c>
      <c r="I47" s="24">
        <v>43465</v>
      </c>
    </row>
    <row r="48" spans="1:9" ht="114.75" customHeight="1">
      <c r="A48" s="301" t="s">
        <v>112</v>
      </c>
      <c r="B48" s="301" t="s">
        <v>113</v>
      </c>
      <c r="C48" s="227" t="s">
        <v>114</v>
      </c>
      <c r="D48" s="57" t="s">
        <v>115</v>
      </c>
      <c r="E48" s="227" t="s">
        <v>116</v>
      </c>
      <c r="F48" s="20" t="s">
        <v>117</v>
      </c>
      <c r="G48" s="21" t="s">
        <v>118</v>
      </c>
      <c r="H48" s="22">
        <v>43160</v>
      </c>
      <c r="I48" s="24">
        <v>43281</v>
      </c>
    </row>
    <row r="49" spans="1:9" ht="71.25">
      <c r="A49" s="301"/>
      <c r="B49" s="301"/>
      <c r="C49" s="227" t="s">
        <v>119</v>
      </c>
      <c r="D49" s="227" t="s">
        <v>120</v>
      </c>
      <c r="E49" s="227" t="s">
        <v>121</v>
      </c>
      <c r="F49" s="20" t="s">
        <v>117</v>
      </c>
      <c r="G49" s="21" t="s">
        <v>47</v>
      </c>
      <c r="H49" s="22">
        <v>43344</v>
      </c>
      <c r="I49" s="24">
        <v>43465</v>
      </c>
    </row>
    <row r="50" spans="1:9" ht="74.25" customHeight="1">
      <c r="A50" s="301"/>
      <c r="B50" s="301" t="s">
        <v>107</v>
      </c>
      <c r="C50" s="304" t="s">
        <v>108</v>
      </c>
      <c r="D50" s="227" t="s">
        <v>122</v>
      </c>
      <c r="E50" s="20" t="s">
        <v>123</v>
      </c>
      <c r="F50" s="227" t="s">
        <v>124</v>
      </c>
      <c r="G50" s="21" t="s">
        <v>47</v>
      </c>
      <c r="H50" s="22">
        <v>43101</v>
      </c>
      <c r="I50" s="24">
        <v>43131</v>
      </c>
    </row>
    <row r="51" spans="1:9" ht="57">
      <c r="A51" s="301"/>
      <c r="B51" s="301"/>
      <c r="C51" s="305"/>
      <c r="D51" s="227" t="s">
        <v>125</v>
      </c>
      <c r="E51" s="227" t="s">
        <v>126</v>
      </c>
      <c r="F51" s="227" t="s">
        <v>127</v>
      </c>
      <c r="G51" s="21" t="s">
        <v>47</v>
      </c>
      <c r="H51" s="22">
        <v>43191</v>
      </c>
      <c r="I51" s="24">
        <v>43281</v>
      </c>
    </row>
    <row r="52" spans="1:9" ht="57">
      <c r="A52" s="301"/>
      <c r="B52" s="301"/>
      <c r="C52" s="305"/>
      <c r="D52" s="227" t="s">
        <v>125</v>
      </c>
      <c r="E52" s="227" t="s">
        <v>126</v>
      </c>
      <c r="F52" s="227" t="s">
        <v>127</v>
      </c>
      <c r="G52" s="21" t="s">
        <v>47</v>
      </c>
      <c r="H52" s="22">
        <v>43344</v>
      </c>
      <c r="I52" s="24">
        <v>43434</v>
      </c>
    </row>
    <row r="53" spans="1:9" ht="42.75">
      <c r="A53" s="301"/>
      <c r="B53" s="301"/>
      <c r="C53" s="305"/>
      <c r="D53" s="227" t="s">
        <v>128</v>
      </c>
      <c r="E53" s="20" t="s">
        <v>129</v>
      </c>
      <c r="F53" s="227" t="s">
        <v>124</v>
      </c>
      <c r="G53" s="21" t="s">
        <v>47</v>
      </c>
      <c r="H53" s="22">
        <v>43132</v>
      </c>
      <c r="I53" s="24">
        <v>43146</v>
      </c>
    </row>
    <row r="54" spans="1:9" ht="42.75">
      <c r="A54" s="301"/>
      <c r="B54" s="301"/>
      <c r="C54" s="305"/>
      <c r="D54" s="227" t="s">
        <v>130</v>
      </c>
      <c r="E54" s="20" t="s">
        <v>129</v>
      </c>
      <c r="F54" s="227" t="s">
        <v>124</v>
      </c>
      <c r="G54" s="21" t="s">
        <v>47</v>
      </c>
      <c r="H54" s="22">
        <v>43191</v>
      </c>
      <c r="I54" s="24">
        <v>43235</v>
      </c>
    </row>
    <row r="55" spans="1:9" ht="42.75">
      <c r="A55" s="301"/>
      <c r="B55" s="301"/>
      <c r="C55" s="305"/>
      <c r="D55" s="227" t="s">
        <v>131</v>
      </c>
      <c r="E55" s="20" t="s">
        <v>129</v>
      </c>
      <c r="F55" s="227" t="s">
        <v>124</v>
      </c>
      <c r="G55" s="21" t="s">
        <v>47</v>
      </c>
      <c r="H55" s="22">
        <v>43282</v>
      </c>
      <c r="I55" s="28">
        <v>43327</v>
      </c>
    </row>
    <row r="56" spans="1:9" ht="42.75">
      <c r="A56" s="301"/>
      <c r="B56" s="301"/>
      <c r="C56" s="305"/>
      <c r="D56" s="227" t="s">
        <v>132</v>
      </c>
      <c r="E56" s="20" t="s">
        <v>129</v>
      </c>
      <c r="F56" s="227" t="s">
        <v>124</v>
      </c>
      <c r="G56" s="21" t="s">
        <v>47</v>
      </c>
      <c r="H56" s="22">
        <v>43374</v>
      </c>
      <c r="I56" s="28">
        <v>43419</v>
      </c>
    </row>
    <row r="57" spans="1:9" ht="28.5">
      <c r="A57" s="301"/>
      <c r="B57" s="301"/>
      <c r="C57" s="305"/>
      <c r="D57" s="227" t="s">
        <v>133</v>
      </c>
      <c r="E57" s="227" t="s">
        <v>134</v>
      </c>
      <c r="F57" s="20" t="s">
        <v>111</v>
      </c>
      <c r="G57" s="21" t="s">
        <v>47</v>
      </c>
      <c r="H57" s="29">
        <v>43132</v>
      </c>
      <c r="I57" s="28">
        <v>43189</v>
      </c>
    </row>
    <row r="58" spans="1:9" ht="92.25" customHeight="1">
      <c r="A58" s="301"/>
      <c r="B58" s="301"/>
      <c r="C58" s="305"/>
      <c r="D58" s="227" t="s">
        <v>135</v>
      </c>
      <c r="E58" s="227" t="s">
        <v>136</v>
      </c>
      <c r="F58" s="20" t="s">
        <v>111</v>
      </c>
      <c r="G58" s="21" t="s">
        <v>47</v>
      </c>
      <c r="H58" s="29">
        <v>43191</v>
      </c>
      <c r="I58" s="28">
        <v>43220</v>
      </c>
    </row>
    <row r="59" spans="1:9" ht="42.75">
      <c r="A59" s="301"/>
      <c r="B59" s="301"/>
      <c r="C59" s="305"/>
      <c r="D59" s="227" t="s">
        <v>137</v>
      </c>
      <c r="E59" s="227" t="s">
        <v>136</v>
      </c>
      <c r="F59" s="20" t="s">
        <v>111</v>
      </c>
      <c r="G59" s="21" t="s">
        <v>47</v>
      </c>
      <c r="H59" s="29">
        <v>43282</v>
      </c>
      <c r="I59" s="28">
        <v>43311</v>
      </c>
    </row>
    <row r="60" spans="1:9" ht="42.75">
      <c r="A60" s="301"/>
      <c r="B60" s="301"/>
      <c r="C60" s="306"/>
      <c r="D60" s="227" t="s">
        <v>138</v>
      </c>
      <c r="E60" s="227" t="s">
        <v>136</v>
      </c>
      <c r="F60" s="20" t="s">
        <v>111</v>
      </c>
      <c r="G60" s="21" t="s">
        <v>47</v>
      </c>
      <c r="H60" s="29">
        <v>43374</v>
      </c>
      <c r="I60" s="28">
        <v>43403</v>
      </c>
    </row>
    <row r="61" spans="1:9" ht="42.75">
      <c r="A61" s="301"/>
      <c r="B61" s="301" t="s">
        <v>139</v>
      </c>
      <c r="C61" s="307" t="s">
        <v>140</v>
      </c>
      <c r="D61" s="227" t="s">
        <v>141</v>
      </c>
      <c r="E61" s="20" t="s">
        <v>142</v>
      </c>
      <c r="F61" s="20" t="s">
        <v>143</v>
      </c>
      <c r="G61" s="21" t="s">
        <v>47</v>
      </c>
      <c r="H61" s="22">
        <v>43252</v>
      </c>
      <c r="I61" s="24">
        <v>43435</v>
      </c>
    </row>
    <row r="62" spans="1:9" ht="57">
      <c r="A62" s="301"/>
      <c r="B62" s="301"/>
      <c r="C62" s="307"/>
      <c r="D62" s="227" t="s">
        <v>144</v>
      </c>
      <c r="E62" s="20" t="s">
        <v>145</v>
      </c>
      <c r="F62" s="20" t="s">
        <v>143</v>
      </c>
      <c r="G62" s="21" t="s">
        <v>47</v>
      </c>
      <c r="H62" s="22">
        <v>43191</v>
      </c>
      <c r="I62" s="24">
        <v>43374</v>
      </c>
    </row>
    <row r="63" spans="1:9" ht="127.5" customHeight="1">
      <c r="A63" s="301"/>
      <c r="B63" s="301"/>
      <c r="C63" s="307"/>
      <c r="D63" s="227" t="s">
        <v>146</v>
      </c>
      <c r="E63" s="20" t="s">
        <v>147</v>
      </c>
      <c r="F63" s="20" t="s">
        <v>148</v>
      </c>
      <c r="G63" s="21" t="s">
        <v>47</v>
      </c>
      <c r="H63" s="22">
        <v>43132</v>
      </c>
      <c r="I63" s="24">
        <v>43251</v>
      </c>
    </row>
    <row r="64" spans="1:9" ht="28.5">
      <c r="A64" s="301"/>
      <c r="B64" s="301"/>
      <c r="C64" s="307"/>
      <c r="D64" s="30" t="s">
        <v>149</v>
      </c>
      <c r="E64" s="20" t="s">
        <v>150</v>
      </c>
      <c r="F64" s="20" t="s">
        <v>148</v>
      </c>
      <c r="G64" s="21" t="s">
        <v>118</v>
      </c>
      <c r="H64" s="22">
        <v>43252</v>
      </c>
      <c r="I64" s="24">
        <v>43373</v>
      </c>
    </row>
    <row r="65" spans="1:9" ht="85.5">
      <c r="A65" s="301"/>
      <c r="B65" s="301"/>
      <c r="C65" s="228" t="s">
        <v>151</v>
      </c>
      <c r="D65" s="30" t="s">
        <v>152</v>
      </c>
      <c r="E65" s="20" t="s">
        <v>153</v>
      </c>
      <c r="F65" s="20" t="s">
        <v>143</v>
      </c>
      <c r="G65" s="21" t="s">
        <v>118</v>
      </c>
      <c r="H65" s="22">
        <v>43282</v>
      </c>
      <c r="I65" s="31">
        <v>43404</v>
      </c>
    </row>
    <row r="66" spans="1:9" ht="57" customHeight="1">
      <c r="A66" s="301"/>
      <c r="B66" s="301" t="s">
        <v>154</v>
      </c>
      <c r="C66" s="307" t="s">
        <v>140</v>
      </c>
      <c r="D66" s="57" t="s">
        <v>155</v>
      </c>
      <c r="E66" s="20" t="s">
        <v>156</v>
      </c>
      <c r="F66" s="20" t="s">
        <v>157</v>
      </c>
      <c r="G66" s="21" t="s">
        <v>118</v>
      </c>
      <c r="H66" s="22">
        <v>43191</v>
      </c>
      <c r="I66" s="24">
        <v>43312</v>
      </c>
    </row>
    <row r="67" spans="1:9" ht="28.5" customHeight="1">
      <c r="A67" s="301"/>
      <c r="B67" s="301"/>
      <c r="C67" s="307"/>
      <c r="D67" s="30" t="s">
        <v>158</v>
      </c>
      <c r="E67" s="227" t="s">
        <v>158</v>
      </c>
      <c r="F67" s="20" t="s">
        <v>148</v>
      </c>
      <c r="G67" s="21" t="s">
        <v>118</v>
      </c>
      <c r="H67" s="22">
        <v>43374</v>
      </c>
      <c r="I67" s="24">
        <v>43465</v>
      </c>
    </row>
    <row r="68" spans="1:9" ht="70.5" customHeight="1">
      <c r="A68" s="301"/>
      <c r="B68" s="226" t="s">
        <v>159</v>
      </c>
      <c r="C68" s="227"/>
      <c r="D68" s="227" t="s">
        <v>160</v>
      </c>
      <c r="E68" s="20" t="s">
        <v>161</v>
      </c>
      <c r="F68" s="20" t="s">
        <v>162</v>
      </c>
      <c r="G68" s="21" t="s">
        <v>47</v>
      </c>
      <c r="H68" s="22">
        <v>43101</v>
      </c>
      <c r="I68" s="24">
        <v>43190</v>
      </c>
    </row>
    <row r="69" spans="1:9" ht="132.75" customHeight="1">
      <c r="A69" s="301"/>
      <c r="B69" s="301" t="s">
        <v>163</v>
      </c>
      <c r="C69" s="300" t="s">
        <v>164</v>
      </c>
      <c r="D69" s="57" t="s">
        <v>165</v>
      </c>
      <c r="E69" s="20" t="s">
        <v>166</v>
      </c>
      <c r="F69" s="20" t="s">
        <v>86</v>
      </c>
      <c r="G69" s="21" t="s">
        <v>118</v>
      </c>
      <c r="H69" s="22">
        <v>43160</v>
      </c>
      <c r="I69" s="24">
        <v>43281</v>
      </c>
    </row>
    <row r="70" spans="1:9" ht="84" customHeight="1">
      <c r="A70" s="301"/>
      <c r="B70" s="301"/>
      <c r="C70" s="300"/>
      <c r="D70" s="57" t="s">
        <v>167</v>
      </c>
      <c r="E70" s="20" t="s">
        <v>168</v>
      </c>
      <c r="F70" s="20" t="s">
        <v>169</v>
      </c>
      <c r="G70" s="21" t="s">
        <v>118</v>
      </c>
      <c r="H70" s="22">
        <v>43191</v>
      </c>
      <c r="I70" s="24">
        <v>43281</v>
      </c>
    </row>
    <row r="71" spans="1:9" ht="57" customHeight="1">
      <c r="A71" s="301"/>
      <c r="B71" s="301"/>
      <c r="C71" s="300"/>
      <c r="D71" s="30" t="s">
        <v>167</v>
      </c>
      <c r="E71" s="20" t="s">
        <v>168</v>
      </c>
      <c r="F71" s="20" t="s">
        <v>169</v>
      </c>
      <c r="G71" s="21" t="s">
        <v>118</v>
      </c>
      <c r="H71" s="22">
        <v>43344</v>
      </c>
      <c r="I71" s="24">
        <v>43465</v>
      </c>
    </row>
    <row r="72" spans="1:9" ht="72.75" customHeight="1">
      <c r="A72" s="301"/>
      <c r="B72" s="301"/>
      <c r="C72" s="300" t="s">
        <v>170</v>
      </c>
      <c r="D72" s="58" t="s">
        <v>171</v>
      </c>
      <c r="E72" s="32" t="s">
        <v>172</v>
      </c>
      <c r="F72" s="32" t="s">
        <v>173</v>
      </c>
      <c r="G72" s="21" t="s">
        <v>47</v>
      </c>
      <c r="H72" s="22">
        <v>43160</v>
      </c>
      <c r="I72" s="24">
        <v>43281</v>
      </c>
    </row>
    <row r="73" spans="1:9" ht="42.75" customHeight="1">
      <c r="A73" s="301"/>
      <c r="B73" s="301"/>
      <c r="C73" s="300"/>
      <c r="D73" s="59" t="s">
        <v>174</v>
      </c>
      <c r="E73" s="32" t="s">
        <v>172</v>
      </c>
      <c r="F73" s="32" t="s">
        <v>173</v>
      </c>
      <c r="G73" s="21" t="s">
        <v>47</v>
      </c>
      <c r="H73" s="24">
        <v>43344</v>
      </c>
      <c r="I73" s="24">
        <v>43465</v>
      </c>
    </row>
    <row r="74" spans="1:9" ht="57" customHeight="1">
      <c r="A74" s="301"/>
      <c r="B74" s="301"/>
      <c r="C74" s="300"/>
      <c r="D74" s="59" t="s">
        <v>175</v>
      </c>
      <c r="E74" s="32" t="s">
        <v>176</v>
      </c>
      <c r="F74" s="32" t="s">
        <v>173</v>
      </c>
      <c r="G74" s="21" t="s">
        <v>47</v>
      </c>
      <c r="H74" s="22">
        <v>43344</v>
      </c>
      <c r="I74" s="24">
        <v>43465</v>
      </c>
    </row>
    <row r="75" spans="1:9" ht="28.5" customHeight="1">
      <c r="A75" s="301"/>
      <c r="B75" s="301"/>
      <c r="C75" s="300"/>
      <c r="D75" s="59" t="s">
        <v>177</v>
      </c>
      <c r="E75" s="32" t="s">
        <v>178</v>
      </c>
      <c r="F75" s="32" t="s">
        <v>173</v>
      </c>
      <c r="G75" s="21" t="s">
        <v>47</v>
      </c>
      <c r="H75" s="22">
        <v>43282</v>
      </c>
      <c r="I75" s="24">
        <v>43373</v>
      </c>
    </row>
    <row r="76" spans="1:9" ht="42.75" customHeight="1">
      <c r="A76" s="301"/>
      <c r="B76" s="301"/>
      <c r="C76" s="300"/>
      <c r="D76" s="59" t="s">
        <v>179</v>
      </c>
      <c r="E76" s="32" t="s">
        <v>180</v>
      </c>
      <c r="F76" s="32" t="s">
        <v>173</v>
      </c>
      <c r="G76" s="21" t="s">
        <v>47</v>
      </c>
      <c r="H76" s="22">
        <v>43191</v>
      </c>
      <c r="I76" s="24">
        <v>43312</v>
      </c>
    </row>
    <row r="77" spans="1:9" ht="57" customHeight="1">
      <c r="A77" s="301"/>
      <c r="B77" s="301"/>
      <c r="C77" s="300"/>
      <c r="D77" s="59" t="s">
        <v>181</v>
      </c>
      <c r="E77" s="32" t="s">
        <v>182</v>
      </c>
      <c r="F77" s="32" t="s">
        <v>173</v>
      </c>
      <c r="G77" s="21" t="s">
        <v>47</v>
      </c>
      <c r="H77" s="22">
        <v>43344</v>
      </c>
      <c r="I77" s="24">
        <v>43465</v>
      </c>
    </row>
    <row r="78" spans="1:9" ht="71.25" customHeight="1">
      <c r="A78" s="301"/>
      <c r="B78" s="226" t="s">
        <v>183</v>
      </c>
      <c r="C78" s="227" t="s">
        <v>184</v>
      </c>
      <c r="D78" s="227" t="s">
        <v>185</v>
      </c>
      <c r="E78" s="20" t="s">
        <v>186</v>
      </c>
      <c r="F78" s="20" t="s">
        <v>186</v>
      </c>
      <c r="G78" s="21" t="s">
        <v>47</v>
      </c>
      <c r="H78" s="22" t="s">
        <v>186</v>
      </c>
      <c r="I78" s="22" t="s">
        <v>186</v>
      </c>
    </row>
    <row r="79" spans="1:9" ht="114" customHeight="1">
      <c r="A79" s="301"/>
      <c r="B79" s="301" t="s">
        <v>187</v>
      </c>
      <c r="C79" s="227" t="s">
        <v>164</v>
      </c>
      <c r="D79" s="20" t="s">
        <v>188</v>
      </c>
      <c r="E79" s="20" t="s">
        <v>189</v>
      </c>
      <c r="F79" s="20" t="s">
        <v>94</v>
      </c>
      <c r="G79" s="21" t="s">
        <v>47</v>
      </c>
      <c r="H79" s="22">
        <v>43109</v>
      </c>
      <c r="I79" s="24">
        <v>43130</v>
      </c>
    </row>
    <row r="80" spans="1:9" ht="99.75" customHeight="1">
      <c r="A80" s="301"/>
      <c r="B80" s="301"/>
      <c r="C80" s="300" t="s">
        <v>190</v>
      </c>
      <c r="D80" s="60" t="s">
        <v>191</v>
      </c>
      <c r="E80" s="20" t="s">
        <v>192</v>
      </c>
      <c r="F80" s="20" t="s">
        <v>193</v>
      </c>
      <c r="G80" s="21" t="s">
        <v>47</v>
      </c>
      <c r="H80" s="22">
        <v>43132</v>
      </c>
      <c r="I80" s="24">
        <v>43190</v>
      </c>
    </row>
    <row r="81" spans="1:9" ht="42.75" customHeight="1">
      <c r="A81" s="301"/>
      <c r="B81" s="301"/>
      <c r="C81" s="300"/>
      <c r="D81" s="60" t="s">
        <v>194</v>
      </c>
      <c r="E81" s="20" t="s">
        <v>195</v>
      </c>
      <c r="F81" s="20" t="s">
        <v>193</v>
      </c>
      <c r="G81" s="21" t="s">
        <v>47</v>
      </c>
      <c r="H81" s="22">
        <v>43313</v>
      </c>
      <c r="I81" s="24">
        <v>43373</v>
      </c>
    </row>
    <row r="82" spans="1:9" ht="57" customHeight="1">
      <c r="A82" s="301"/>
      <c r="B82" s="301"/>
      <c r="C82" s="300"/>
      <c r="D82" s="60" t="s">
        <v>196</v>
      </c>
      <c r="E82" s="20" t="s">
        <v>197</v>
      </c>
      <c r="F82" s="20" t="s">
        <v>193</v>
      </c>
      <c r="G82" s="21" t="s">
        <v>47</v>
      </c>
      <c r="H82" s="22">
        <v>43160</v>
      </c>
      <c r="I82" s="24">
        <v>43281</v>
      </c>
    </row>
    <row r="83" spans="1:9" ht="57" customHeight="1">
      <c r="A83" s="301"/>
      <c r="B83" s="301"/>
      <c r="C83" s="300"/>
      <c r="D83" s="60" t="s">
        <v>196</v>
      </c>
      <c r="E83" s="20" t="s">
        <v>197</v>
      </c>
      <c r="F83" s="20" t="s">
        <v>193</v>
      </c>
      <c r="G83" s="21" t="s">
        <v>47</v>
      </c>
      <c r="H83" s="22">
        <v>43344</v>
      </c>
      <c r="I83" s="24">
        <v>43465</v>
      </c>
    </row>
    <row r="84" spans="1:9" ht="42.75" customHeight="1">
      <c r="A84" s="301"/>
      <c r="B84" s="301"/>
      <c r="C84" s="300"/>
      <c r="D84" s="60" t="s">
        <v>198</v>
      </c>
      <c r="E84" s="20" t="s">
        <v>199</v>
      </c>
      <c r="F84" s="20" t="s">
        <v>193</v>
      </c>
      <c r="G84" s="21" t="s">
        <v>47</v>
      </c>
      <c r="H84" s="22">
        <v>43160</v>
      </c>
      <c r="I84" s="24">
        <v>43281</v>
      </c>
    </row>
    <row r="85" spans="1:9" ht="42.75" customHeight="1">
      <c r="A85" s="301"/>
      <c r="B85" s="301"/>
      <c r="C85" s="300"/>
      <c r="D85" s="60" t="s">
        <v>198</v>
      </c>
      <c r="E85" s="20" t="s">
        <v>199</v>
      </c>
      <c r="F85" s="20" t="s">
        <v>193</v>
      </c>
      <c r="G85" s="21" t="s">
        <v>47</v>
      </c>
      <c r="H85" s="22">
        <v>43344</v>
      </c>
      <c r="I85" s="24">
        <v>43465</v>
      </c>
    </row>
    <row r="86" spans="1:9" ht="57" customHeight="1">
      <c r="A86" s="301"/>
      <c r="B86" s="301"/>
      <c r="C86" s="300"/>
      <c r="D86" s="60" t="s">
        <v>200</v>
      </c>
      <c r="E86" s="20" t="s">
        <v>201</v>
      </c>
      <c r="F86" s="20" t="s">
        <v>193</v>
      </c>
      <c r="G86" s="21" t="s">
        <v>47</v>
      </c>
      <c r="H86" s="22">
        <v>43160</v>
      </c>
      <c r="I86" s="24">
        <v>43281</v>
      </c>
    </row>
    <row r="87" spans="1:9" ht="57" customHeight="1">
      <c r="A87" s="301"/>
      <c r="B87" s="301"/>
      <c r="C87" s="300"/>
      <c r="D87" s="60" t="s">
        <v>200</v>
      </c>
      <c r="E87" s="20" t="s">
        <v>201</v>
      </c>
      <c r="F87" s="20" t="s">
        <v>193</v>
      </c>
      <c r="G87" s="21" t="s">
        <v>47</v>
      </c>
      <c r="H87" s="22">
        <v>43344</v>
      </c>
      <c r="I87" s="24">
        <v>43465</v>
      </c>
    </row>
    <row r="88" spans="1:9" ht="42.75" customHeight="1">
      <c r="A88" s="301"/>
      <c r="B88" s="301"/>
      <c r="C88" s="300"/>
      <c r="D88" s="60" t="s">
        <v>202</v>
      </c>
      <c r="E88" s="20" t="s">
        <v>203</v>
      </c>
      <c r="F88" s="20" t="s">
        <v>193</v>
      </c>
      <c r="G88" s="21" t="s">
        <v>47</v>
      </c>
      <c r="H88" s="22">
        <v>43160</v>
      </c>
      <c r="I88" s="24">
        <v>43281</v>
      </c>
    </row>
    <row r="89" spans="1:9" ht="42.75" customHeight="1">
      <c r="A89" s="301"/>
      <c r="B89" s="301"/>
      <c r="C89" s="300"/>
      <c r="D89" s="60" t="s">
        <v>202</v>
      </c>
      <c r="E89" s="20" t="s">
        <v>203</v>
      </c>
      <c r="F89" s="20" t="s">
        <v>193</v>
      </c>
      <c r="G89" s="21" t="s">
        <v>47</v>
      </c>
      <c r="H89" s="22">
        <v>43344</v>
      </c>
      <c r="I89" s="24">
        <v>43465</v>
      </c>
    </row>
    <row r="90" spans="1:9" ht="28.5" customHeight="1">
      <c r="A90" s="301"/>
      <c r="B90" s="301"/>
      <c r="C90" s="300"/>
      <c r="D90" s="60" t="s">
        <v>204</v>
      </c>
      <c r="E90" s="20" t="s">
        <v>205</v>
      </c>
      <c r="F90" s="20" t="s">
        <v>193</v>
      </c>
      <c r="G90" s="21" t="s">
        <v>47</v>
      </c>
      <c r="H90" s="22">
        <v>43160</v>
      </c>
      <c r="I90" s="31">
        <v>43281</v>
      </c>
    </row>
    <row r="91" spans="1:9" ht="28.5" customHeight="1">
      <c r="A91" s="301"/>
      <c r="B91" s="301"/>
      <c r="C91" s="300"/>
      <c r="D91" s="60" t="s">
        <v>204</v>
      </c>
      <c r="E91" s="20" t="s">
        <v>205</v>
      </c>
      <c r="F91" s="20" t="s">
        <v>193</v>
      </c>
      <c r="G91" s="21" t="s">
        <v>47</v>
      </c>
      <c r="H91" s="22">
        <v>43344</v>
      </c>
      <c r="I91" s="31">
        <v>43465</v>
      </c>
    </row>
    <row r="92" spans="1:9" ht="42.75" customHeight="1">
      <c r="A92" s="301"/>
      <c r="B92" s="301"/>
      <c r="C92" s="300"/>
      <c r="D92" s="60" t="s">
        <v>206</v>
      </c>
      <c r="E92" s="20" t="s">
        <v>207</v>
      </c>
      <c r="F92" s="20" t="s">
        <v>193</v>
      </c>
      <c r="G92" s="21" t="s">
        <v>47</v>
      </c>
      <c r="H92" s="22">
        <v>43160</v>
      </c>
      <c r="I92" s="24">
        <v>43281</v>
      </c>
    </row>
    <row r="93" spans="1:9" ht="42.75" customHeight="1">
      <c r="A93" s="301"/>
      <c r="B93" s="301"/>
      <c r="C93" s="300"/>
      <c r="D93" s="60" t="s">
        <v>206</v>
      </c>
      <c r="E93" s="20" t="s">
        <v>207</v>
      </c>
      <c r="F93" s="20" t="s">
        <v>193</v>
      </c>
      <c r="G93" s="21" t="s">
        <v>47</v>
      </c>
      <c r="H93" s="22">
        <v>43344</v>
      </c>
      <c r="I93" s="24">
        <v>43465</v>
      </c>
    </row>
    <row r="94" spans="1:9" ht="57" customHeight="1">
      <c r="A94" s="226" t="s">
        <v>208</v>
      </c>
      <c r="B94" s="226" t="s">
        <v>209</v>
      </c>
      <c r="C94" s="227" t="s">
        <v>91</v>
      </c>
      <c r="D94" s="33"/>
      <c r="E94" s="34"/>
      <c r="F94" s="34"/>
      <c r="G94" s="35"/>
      <c r="H94" s="36"/>
      <c r="I94" s="37"/>
    </row>
    <row r="95" spans="1:9" ht="77.25" customHeight="1">
      <c r="A95" s="301" t="s">
        <v>210</v>
      </c>
      <c r="B95" s="301" t="s">
        <v>211</v>
      </c>
      <c r="C95" s="300" t="s">
        <v>212</v>
      </c>
      <c r="D95" s="57" t="s">
        <v>213</v>
      </c>
      <c r="E95" s="227" t="s">
        <v>214</v>
      </c>
      <c r="F95" s="227" t="s">
        <v>124</v>
      </c>
      <c r="G95" s="21" t="s">
        <v>118</v>
      </c>
      <c r="H95" s="22">
        <v>43160</v>
      </c>
      <c r="I95" s="24">
        <v>43281</v>
      </c>
    </row>
    <row r="96" spans="1:9" ht="57" customHeight="1">
      <c r="A96" s="301"/>
      <c r="B96" s="301"/>
      <c r="C96" s="300"/>
      <c r="D96" s="30" t="s">
        <v>215</v>
      </c>
      <c r="E96" s="227" t="s">
        <v>214</v>
      </c>
      <c r="F96" s="227" t="s">
        <v>124</v>
      </c>
      <c r="G96" s="21" t="s">
        <v>118</v>
      </c>
      <c r="H96" s="22">
        <v>43344</v>
      </c>
      <c r="I96" s="24">
        <v>43465</v>
      </c>
    </row>
    <row r="97" spans="1:9" ht="42.75" customHeight="1">
      <c r="A97" s="301"/>
      <c r="B97" s="301"/>
      <c r="C97" s="300"/>
      <c r="D97" s="227" t="s">
        <v>216</v>
      </c>
      <c r="E97" s="227" t="s">
        <v>217</v>
      </c>
      <c r="F97" s="227" t="s">
        <v>124</v>
      </c>
      <c r="G97" s="21" t="s">
        <v>47</v>
      </c>
      <c r="H97" s="22">
        <v>43344</v>
      </c>
      <c r="I97" s="24">
        <v>43465</v>
      </c>
    </row>
    <row r="98" spans="1:9" ht="49.5" customHeight="1">
      <c r="A98" s="301"/>
      <c r="B98" s="301"/>
      <c r="C98" s="300"/>
      <c r="D98" s="227" t="s">
        <v>218</v>
      </c>
      <c r="E98" s="227" t="s">
        <v>219</v>
      </c>
      <c r="F98" s="227" t="s">
        <v>124</v>
      </c>
      <c r="G98" s="21" t="s">
        <v>47</v>
      </c>
      <c r="H98" s="22">
        <v>43160</v>
      </c>
      <c r="I98" s="24">
        <v>43281</v>
      </c>
    </row>
    <row r="99" spans="1:9" ht="88.5" customHeight="1">
      <c r="A99" s="301"/>
      <c r="B99" s="301" t="s">
        <v>220</v>
      </c>
      <c r="C99" s="300" t="s">
        <v>221</v>
      </c>
      <c r="D99" s="25" t="s">
        <v>222</v>
      </c>
      <c r="E99" s="25" t="s">
        <v>223</v>
      </c>
      <c r="F99" s="25" t="s">
        <v>86</v>
      </c>
      <c r="G99" s="21" t="s">
        <v>47</v>
      </c>
      <c r="H99" s="38">
        <v>43101</v>
      </c>
      <c r="I99" s="31">
        <v>43190</v>
      </c>
    </row>
    <row r="100" spans="1:9" ht="105.75" customHeight="1">
      <c r="A100" s="301"/>
      <c r="B100" s="301"/>
      <c r="C100" s="300"/>
      <c r="D100" s="25" t="s">
        <v>222</v>
      </c>
      <c r="E100" s="25" t="s">
        <v>224</v>
      </c>
      <c r="F100" s="25" t="s">
        <v>86</v>
      </c>
      <c r="G100" s="21" t="s">
        <v>47</v>
      </c>
      <c r="H100" s="38">
        <v>43191</v>
      </c>
      <c r="I100" s="31">
        <v>43251</v>
      </c>
    </row>
    <row r="101" spans="1:9" ht="57" customHeight="1">
      <c r="A101" s="301"/>
      <c r="B101" s="301"/>
      <c r="C101" s="300"/>
      <c r="D101" s="25" t="s">
        <v>222</v>
      </c>
      <c r="E101" s="25" t="s">
        <v>223</v>
      </c>
      <c r="F101" s="25" t="s">
        <v>86</v>
      </c>
      <c r="G101" s="21" t="s">
        <v>47</v>
      </c>
      <c r="H101" s="38">
        <v>43252</v>
      </c>
      <c r="I101" s="31">
        <v>43312</v>
      </c>
    </row>
    <row r="102" spans="1:9" ht="57">
      <c r="A102" s="301"/>
      <c r="B102" s="301"/>
      <c r="C102" s="300"/>
      <c r="D102" s="25" t="s">
        <v>222</v>
      </c>
      <c r="E102" s="25" t="s">
        <v>223</v>
      </c>
      <c r="F102" s="25" t="s">
        <v>86</v>
      </c>
      <c r="G102" s="21" t="s">
        <v>47</v>
      </c>
      <c r="H102" s="38">
        <v>43313</v>
      </c>
      <c r="I102" s="31">
        <v>43373</v>
      </c>
    </row>
    <row r="103" spans="1:9" ht="57">
      <c r="A103" s="301"/>
      <c r="B103" s="301"/>
      <c r="C103" s="300"/>
      <c r="D103" s="25" t="s">
        <v>222</v>
      </c>
      <c r="E103" s="25" t="s">
        <v>223</v>
      </c>
      <c r="F103" s="25" t="s">
        <v>86</v>
      </c>
      <c r="G103" s="21" t="s">
        <v>47</v>
      </c>
      <c r="H103" s="38">
        <v>43405</v>
      </c>
      <c r="I103" s="31">
        <v>43434</v>
      </c>
    </row>
    <row r="104" spans="1:9" ht="42.75" customHeight="1">
      <c r="A104" s="301"/>
      <c r="B104" s="301"/>
      <c r="C104" s="300" t="s">
        <v>225</v>
      </c>
      <c r="D104" s="60" t="s">
        <v>226</v>
      </c>
      <c r="E104" s="20" t="s">
        <v>227</v>
      </c>
      <c r="F104" s="20" t="s">
        <v>148</v>
      </c>
      <c r="G104" s="21" t="s">
        <v>47</v>
      </c>
      <c r="H104" s="22">
        <v>43101</v>
      </c>
      <c r="I104" s="24">
        <v>43131</v>
      </c>
    </row>
    <row r="105" spans="1:9" ht="42.75">
      <c r="A105" s="301"/>
      <c r="B105" s="301"/>
      <c r="C105" s="300"/>
      <c r="D105" s="60" t="s">
        <v>228</v>
      </c>
      <c r="E105" s="20" t="s">
        <v>229</v>
      </c>
      <c r="F105" s="20" t="s">
        <v>148</v>
      </c>
      <c r="G105" s="21" t="s">
        <v>47</v>
      </c>
      <c r="H105" s="22">
        <v>43252</v>
      </c>
      <c r="I105" s="24">
        <v>43373</v>
      </c>
    </row>
    <row r="106" spans="1:9" ht="28.5">
      <c r="A106" s="301"/>
      <c r="B106" s="301"/>
      <c r="C106" s="300"/>
      <c r="D106" s="60" t="s">
        <v>230</v>
      </c>
      <c r="E106" s="20" t="s">
        <v>231</v>
      </c>
      <c r="F106" s="20" t="s">
        <v>148</v>
      </c>
      <c r="G106" s="21" t="s">
        <v>47</v>
      </c>
      <c r="H106" s="22">
        <v>43344</v>
      </c>
      <c r="I106" s="24">
        <v>43465</v>
      </c>
    </row>
    <row r="107" spans="1:9" ht="28.5">
      <c r="A107" s="301"/>
      <c r="B107" s="301"/>
      <c r="C107" s="300"/>
      <c r="D107" s="60" t="s">
        <v>232</v>
      </c>
      <c r="E107" s="20" t="s">
        <v>233</v>
      </c>
      <c r="F107" s="20" t="s">
        <v>148</v>
      </c>
      <c r="G107" s="21" t="s">
        <v>47</v>
      </c>
      <c r="H107" s="22">
        <v>43374</v>
      </c>
      <c r="I107" s="24">
        <v>43465</v>
      </c>
    </row>
    <row r="108" spans="1:9" ht="28.5">
      <c r="A108" s="301"/>
      <c r="B108" s="301"/>
      <c r="C108" s="300"/>
      <c r="D108" s="60" t="s">
        <v>234</v>
      </c>
      <c r="E108" s="20" t="s">
        <v>235</v>
      </c>
      <c r="F108" s="20" t="s">
        <v>148</v>
      </c>
      <c r="G108" s="21" t="s">
        <v>47</v>
      </c>
      <c r="H108" s="22">
        <v>43160</v>
      </c>
      <c r="I108" s="24">
        <v>43281</v>
      </c>
    </row>
    <row r="109" spans="1:9" ht="28.5">
      <c r="A109" s="301"/>
      <c r="B109" s="301"/>
      <c r="C109" s="300"/>
      <c r="D109" s="60" t="s">
        <v>236</v>
      </c>
      <c r="E109" s="20" t="s">
        <v>235</v>
      </c>
      <c r="F109" s="20" t="s">
        <v>148</v>
      </c>
      <c r="G109" s="21" t="s">
        <v>47</v>
      </c>
      <c r="H109" s="22">
        <v>43344</v>
      </c>
      <c r="I109" s="24">
        <v>43465</v>
      </c>
    </row>
    <row r="110" spans="1:9" ht="28.5">
      <c r="A110" s="301"/>
      <c r="B110" s="301"/>
      <c r="C110" s="300"/>
      <c r="D110" s="30" t="s">
        <v>237</v>
      </c>
      <c r="E110" s="20" t="s">
        <v>238</v>
      </c>
      <c r="F110" s="20" t="s">
        <v>148</v>
      </c>
      <c r="G110" s="21" t="s">
        <v>118</v>
      </c>
      <c r="H110" s="22">
        <v>43374</v>
      </c>
      <c r="I110" s="24">
        <v>43465</v>
      </c>
    </row>
    <row r="111" spans="1:9" ht="57">
      <c r="A111" s="301"/>
      <c r="B111" s="301"/>
      <c r="C111" s="300" t="s">
        <v>239</v>
      </c>
      <c r="D111" s="60" t="s">
        <v>240</v>
      </c>
      <c r="E111" s="20" t="s">
        <v>241</v>
      </c>
      <c r="F111" s="20" t="s">
        <v>193</v>
      </c>
      <c r="G111" s="21" t="s">
        <v>47</v>
      </c>
      <c r="H111" s="22">
        <v>43160</v>
      </c>
      <c r="I111" s="24">
        <v>43281</v>
      </c>
    </row>
    <row r="112" spans="1:9" ht="57">
      <c r="A112" s="301"/>
      <c r="B112" s="301"/>
      <c r="C112" s="300"/>
      <c r="D112" s="60" t="s">
        <v>240</v>
      </c>
      <c r="E112" s="20" t="s">
        <v>241</v>
      </c>
      <c r="F112" s="20" t="s">
        <v>193</v>
      </c>
      <c r="G112" s="21" t="s">
        <v>47</v>
      </c>
      <c r="H112" s="22">
        <v>43344</v>
      </c>
      <c r="I112" s="24">
        <v>43465</v>
      </c>
    </row>
    <row r="113" spans="1:9" ht="57">
      <c r="A113" s="301"/>
      <c r="B113" s="301"/>
      <c r="C113" s="300"/>
      <c r="D113" s="60" t="s">
        <v>242</v>
      </c>
      <c r="E113" s="20" t="s">
        <v>243</v>
      </c>
      <c r="F113" s="20" t="s">
        <v>244</v>
      </c>
      <c r="G113" s="21" t="s">
        <v>47</v>
      </c>
      <c r="H113" s="22">
        <v>43313</v>
      </c>
      <c r="I113" s="24">
        <v>43434</v>
      </c>
    </row>
    <row r="114" spans="1:9" ht="57">
      <c r="A114" s="301"/>
      <c r="B114" s="301"/>
      <c r="C114" s="300"/>
      <c r="D114" s="60" t="s">
        <v>245</v>
      </c>
      <c r="E114" s="20" t="s">
        <v>246</v>
      </c>
      <c r="F114" s="20" t="s">
        <v>193</v>
      </c>
      <c r="G114" s="21" t="s">
        <v>47</v>
      </c>
      <c r="H114" s="22">
        <v>43160</v>
      </c>
      <c r="I114" s="24">
        <v>43281</v>
      </c>
    </row>
    <row r="115" spans="1:9" ht="57">
      <c r="A115" s="301"/>
      <c r="B115" s="301"/>
      <c r="C115" s="300"/>
      <c r="D115" s="60" t="s">
        <v>245</v>
      </c>
      <c r="E115" s="20" t="s">
        <v>246</v>
      </c>
      <c r="F115" s="20" t="s">
        <v>193</v>
      </c>
      <c r="G115" s="21" t="s">
        <v>47</v>
      </c>
      <c r="H115" s="22">
        <v>43344</v>
      </c>
      <c r="I115" s="24">
        <v>43465</v>
      </c>
    </row>
    <row r="116" spans="1:9" ht="57">
      <c r="A116" s="301"/>
      <c r="B116" s="301"/>
      <c r="C116" s="300"/>
      <c r="D116" s="60" t="s">
        <v>247</v>
      </c>
      <c r="E116" s="20" t="s">
        <v>248</v>
      </c>
      <c r="F116" s="20" t="s">
        <v>249</v>
      </c>
      <c r="G116" s="21" t="s">
        <v>47</v>
      </c>
      <c r="H116" s="22">
        <v>43344</v>
      </c>
      <c r="I116" s="24">
        <v>43465</v>
      </c>
    </row>
    <row r="117" spans="1:9" ht="57">
      <c r="A117" s="301"/>
      <c r="B117" s="301"/>
      <c r="C117" s="300"/>
      <c r="D117" s="60" t="s">
        <v>250</v>
      </c>
      <c r="E117" s="20" t="s">
        <v>251</v>
      </c>
      <c r="F117" s="20" t="s">
        <v>193</v>
      </c>
      <c r="G117" s="21" t="s">
        <v>47</v>
      </c>
      <c r="H117" s="22">
        <v>43160</v>
      </c>
      <c r="I117" s="24">
        <v>43281</v>
      </c>
    </row>
    <row r="118" spans="1:9" ht="57">
      <c r="A118" s="301"/>
      <c r="B118" s="301"/>
      <c r="C118" s="300"/>
      <c r="D118" s="60" t="s">
        <v>252</v>
      </c>
      <c r="E118" s="20" t="s">
        <v>251</v>
      </c>
      <c r="F118" s="20" t="s">
        <v>193</v>
      </c>
      <c r="G118" s="21" t="s">
        <v>47</v>
      </c>
      <c r="H118" s="22">
        <v>43344</v>
      </c>
      <c r="I118" s="24">
        <v>43465</v>
      </c>
    </row>
    <row r="119" spans="1:9" ht="142.5" customHeight="1">
      <c r="A119" s="301" t="s">
        <v>253</v>
      </c>
      <c r="B119" s="301" t="s">
        <v>254</v>
      </c>
      <c r="C119" s="300" t="s">
        <v>255</v>
      </c>
      <c r="D119" s="227" t="s">
        <v>256</v>
      </c>
      <c r="E119" s="20" t="s">
        <v>257</v>
      </c>
      <c r="F119" s="20" t="s">
        <v>94</v>
      </c>
      <c r="G119" s="21" t="s">
        <v>47</v>
      </c>
      <c r="H119" s="22">
        <v>43160</v>
      </c>
      <c r="I119" s="24">
        <v>43281</v>
      </c>
    </row>
    <row r="120" spans="1:9" ht="142.5" customHeight="1">
      <c r="A120" s="301"/>
      <c r="B120" s="301"/>
      <c r="C120" s="300"/>
      <c r="D120" s="227" t="s">
        <v>256</v>
      </c>
      <c r="E120" s="20" t="s">
        <v>257</v>
      </c>
      <c r="F120" s="20" t="s">
        <v>94</v>
      </c>
      <c r="G120" s="21" t="s">
        <v>47</v>
      </c>
      <c r="H120" s="22">
        <v>43344</v>
      </c>
      <c r="I120" s="24">
        <v>43465</v>
      </c>
    </row>
    <row r="121" spans="1:9" ht="85.5">
      <c r="A121" s="301"/>
      <c r="B121" s="301"/>
      <c r="C121" s="300" t="s">
        <v>258</v>
      </c>
      <c r="D121" s="25" t="s">
        <v>259</v>
      </c>
      <c r="E121" s="20" t="s">
        <v>260</v>
      </c>
      <c r="F121" s="20" t="s">
        <v>261</v>
      </c>
      <c r="G121" s="21" t="s">
        <v>47</v>
      </c>
      <c r="H121" s="22">
        <v>43101</v>
      </c>
      <c r="I121" s="31">
        <v>43190</v>
      </c>
    </row>
    <row r="122" spans="1:9" ht="71.25">
      <c r="A122" s="301"/>
      <c r="B122" s="301"/>
      <c r="C122" s="300"/>
      <c r="D122" s="25" t="s">
        <v>262</v>
      </c>
      <c r="E122" s="20" t="s">
        <v>263</v>
      </c>
      <c r="F122" s="20" t="s">
        <v>261</v>
      </c>
      <c r="G122" s="21" t="s">
        <v>47</v>
      </c>
      <c r="H122" s="22">
        <v>43191</v>
      </c>
      <c r="I122" s="31">
        <v>43281</v>
      </c>
    </row>
    <row r="123" spans="1:9" ht="71.25">
      <c r="A123" s="301"/>
      <c r="B123" s="301"/>
      <c r="C123" s="300"/>
      <c r="D123" s="25" t="s">
        <v>262</v>
      </c>
      <c r="E123" s="20" t="s">
        <v>263</v>
      </c>
      <c r="F123" s="20" t="s">
        <v>261</v>
      </c>
      <c r="G123" s="21" t="s">
        <v>47</v>
      </c>
      <c r="H123" s="22">
        <v>43282</v>
      </c>
      <c r="I123" s="31">
        <v>43373</v>
      </c>
    </row>
    <row r="124" spans="1:9" ht="71.25">
      <c r="A124" s="301"/>
      <c r="B124" s="301"/>
      <c r="C124" s="300"/>
      <c r="D124" s="25" t="s">
        <v>262</v>
      </c>
      <c r="E124" s="20" t="s">
        <v>263</v>
      </c>
      <c r="F124" s="20" t="s">
        <v>261</v>
      </c>
      <c r="G124" s="21" t="s">
        <v>47</v>
      </c>
      <c r="H124" s="22">
        <v>43374</v>
      </c>
      <c r="I124" s="31">
        <v>43465</v>
      </c>
    </row>
    <row r="125" spans="1:9" ht="99" customHeight="1">
      <c r="A125" s="301" t="s">
        <v>264</v>
      </c>
      <c r="B125" s="226" t="s">
        <v>264</v>
      </c>
      <c r="C125" s="300" t="s">
        <v>265</v>
      </c>
      <c r="D125" s="227" t="s">
        <v>266</v>
      </c>
      <c r="E125" s="39" t="s">
        <v>267</v>
      </c>
      <c r="F125" s="20" t="s">
        <v>117</v>
      </c>
      <c r="G125" s="23" t="s">
        <v>47</v>
      </c>
      <c r="H125" s="22">
        <v>43160</v>
      </c>
      <c r="I125" s="24">
        <v>43281</v>
      </c>
    </row>
    <row r="126" spans="1:9" ht="57" customHeight="1">
      <c r="A126" s="301"/>
      <c r="B126" s="226" t="s">
        <v>264</v>
      </c>
      <c r="C126" s="300"/>
      <c r="D126" s="227" t="s">
        <v>268</v>
      </c>
      <c r="E126" s="39" t="s">
        <v>269</v>
      </c>
      <c r="F126" s="20" t="s">
        <v>117</v>
      </c>
      <c r="G126" s="23" t="s">
        <v>47</v>
      </c>
      <c r="H126" s="22">
        <v>43344</v>
      </c>
      <c r="I126" s="24">
        <v>43465</v>
      </c>
    </row>
    <row r="129" spans="1:8">
      <c r="F129" s="49"/>
      <c r="G129" s="50"/>
      <c r="H129" s="51"/>
    </row>
    <row r="130" spans="1:8">
      <c r="A130" s="302" t="s">
        <v>270</v>
      </c>
      <c r="B130" s="302"/>
      <c r="C130" s="40"/>
      <c r="F130" s="52"/>
      <c r="G130" s="41"/>
      <c r="H130" s="51"/>
    </row>
    <row r="131" spans="1:8">
      <c r="A131" s="302" t="s">
        <v>271</v>
      </c>
      <c r="B131" s="302"/>
      <c r="C131" s="56"/>
      <c r="F131" s="52"/>
      <c r="G131" s="53"/>
      <c r="H131" s="41"/>
    </row>
    <row r="132" spans="1:8">
      <c r="F132" s="54"/>
      <c r="G132" s="55"/>
      <c r="H132" s="51"/>
    </row>
    <row r="133" spans="1:8" ht="15">
      <c r="A133" s="42" t="s">
        <v>272</v>
      </c>
      <c r="B133" s="43"/>
      <c r="C133" s="44"/>
      <c r="D133" s="44"/>
    </row>
    <row r="134" spans="1:8" ht="15.75">
      <c r="A134" s="45" t="s">
        <v>273</v>
      </c>
      <c r="B134" s="45" t="s">
        <v>274</v>
      </c>
      <c r="C134" s="303" t="s">
        <v>275</v>
      </c>
      <c r="D134" s="303"/>
      <c r="E134" s="303"/>
    </row>
    <row r="135" spans="1:8" ht="15.75" customHeight="1">
      <c r="A135" s="46">
        <v>0</v>
      </c>
      <c r="B135" s="47">
        <v>43116</v>
      </c>
      <c r="C135" s="298" t="s">
        <v>276</v>
      </c>
      <c r="D135" s="298"/>
      <c r="E135" s="298"/>
    </row>
    <row r="136" spans="1:8" ht="15.75" customHeight="1">
      <c r="A136" s="46">
        <v>1</v>
      </c>
      <c r="B136" s="47">
        <v>43126</v>
      </c>
      <c r="C136" s="298" t="s">
        <v>277</v>
      </c>
      <c r="D136" s="298"/>
      <c r="E136" s="298"/>
    </row>
    <row r="137" spans="1:8" ht="15.75">
      <c r="A137" s="46">
        <v>2</v>
      </c>
      <c r="B137" s="47">
        <v>43130</v>
      </c>
      <c r="C137" s="298" t="s">
        <v>278</v>
      </c>
      <c r="D137" s="298"/>
      <c r="E137" s="298"/>
    </row>
    <row r="138" spans="1:8" ht="37.15" customHeight="1">
      <c r="A138" s="61">
        <v>3</v>
      </c>
      <c r="B138" s="62">
        <v>43158</v>
      </c>
      <c r="C138" s="298" t="s">
        <v>279</v>
      </c>
      <c r="D138" s="298"/>
      <c r="E138" s="298"/>
    </row>
    <row r="139" spans="1:8" ht="68.25" customHeight="1">
      <c r="A139" s="23">
        <v>4</v>
      </c>
      <c r="B139" s="47">
        <v>43202</v>
      </c>
      <c r="C139" s="298" t="s">
        <v>280</v>
      </c>
      <c r="D139" s="298"/>
      <c r="E139" s="298"/>
    </row>
  </sheetData>
  <sheetProtection algorithmName="SHA-512" hashValue="FW0VmRFfMAo50IsfMcjph8PWc0Zb5B39dtctTh8bJJvuHIEWCqhquzE0OtVE1csdXe9hcuX/vVUK0VXG9ofQ+g==" saltValue="lwVZ7z4FNTtoyYyEtIW9Mw==" spinCount="100000" sheet="1" objects="1" scenarios="1" autoFilter="0"/>
  <autoFilter ref="A16:I126" xr:uid="{00000000-0009-0000-0000-000002000000}"/>
  <mergeCells count="47">
    <mergeCell ref="B38:B39"/>
    <mergeCell ref="C38:C39"/>
    <mergeCell ref="A40:A47"/>
    <mergeCell ref="B40:B46"/>
    <mergeCell ref="C40:C41"/>
    <mergeCell ref="C42:C46"/>
    <mergeCell ref="A17:A39"/>
    <mergeCell ref="B17:B37"/>
    <mergeCell ref="C17:C28"/>
    <mergeCell ref="C29:C30"/>
    <mergeCell ref="C31:C32"/>
    <mergeCell ref="C33:C37"/>
    <mergeCell ref="B69:B77"/>
    <mergeCell ref="C69:C71"/>
    <mergeCell ref="C72:C77"/>
    <mergeCell ref="A48:A93"/>
    <mergeCell ref="B48:B49"/>
    <mergeCell ref="B50:B60"/>
    <mergeCell ref="C50:C60"/>
    <mergeCell ref="B61:B65"/>
    <mergeCell ref="C61:C64"/>
    <mergeCell ref="B66:B67"/>
    <mergeCell ref="C66:C67"/>
    <mergeCell ref="A119:A124"/>
    <mergeCell ref="B119:B124"/>
    <mergeCell ref="C119:C120"/>
    <mergeCell ref="C121:C124"/>
    <mergeCell ref="B79:B93"/>
    <mergeCell ref="C80:C93"/>
    <mergeCell ref="A95:A118"/>
    <mergeCell ref="B95:B98"/>
    <mergeCell ref="C95:C98"/>
    <mergeCell ref="B99:B118"/>
    <mergeCell ref="C99:C103"/>
    <mergeCell ref="A125:A126"/>
    <mergeCell ref="C125:C126"/>
    <mergeCell ref="A130:B130"/>
    <mergeCell ref="A131:B131"/>
    <mergeCell ref="C134:E134"/>
    <mergeCell ref="C139:E139"/>
    <mergeCell ref="C8:I8"/>
    <mergeCell ref="C135:E135"/>
    <mergeCell ref="C136:E136"/>
    <mergeCell ref="C137:E137"/>
    <mergeCell ref="C138:E138"/>
    <mergeCell ref="C104:C110"/>
    <mergeCell ref="C111:C118"/>
  </mergeCells>
  <conditionalFormatting sqref="H57:H60">
    <cfRule type="expression" dxfId="184" priority="1">
      <formula>IF(AND(#REF!&gt;$F$100,#REF!&lt;=#REF!),,)</formula>
    </cfRule>
    <cfRule type="expression" priority="2">
      <formula>AND(#REF!&gt;$F$100,#REF!&lt;=$F$100)</formula>
    </cfRule>
  </conditionalFormatting>
  <dataValidations count="1">
    <dataValidation type="list" allowBlank="1" showInputMessage="1" showErrorMessage="1" sqref="G17:G126" xr:uid="{00000000-0002-0000-0200-000000000000}">
      <formula1>"Si, No"</formula1>
    </dataValidation>
  </dataValidations>
  <printOptions horizontalCentered="1" verticalCentered="1"/>
  <pageMargins left="0.23622047244094491" right="0.23622047244094491" top="0.74803149606299213" bottom="0.74803149606299213" header="0.31496062992125984" footer="0.31496062992125984"/>
  <pageSetup scale="45" fitToHeight="6" orientation="landscape" r:id="rId1"/>
  <rowBreaks count="5" manualBreakCount="5">
    <brk id="37" max="8" man="1"/>
    <brk id="54" max="8" man="1"/>
    <brk id="77" max="8" man="1"/>
    <brk id="96" max="8" man="1"/>
    <brk id="118"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dimension ref="B2:J14"/>
  <sheetViews>
    <sheetView showGridLines="0" zoomScale="70" zoomScaleNormal="70" workbookViewId="0"/>
  </sheetViews>
  <sheetFormatPr defaultColWidth="11.42578125" defaultRowHeight="13.5"/>
  <cols>
    <col min="1" max="1" width="1.42578125" style="176" customWidth="1"/>
    <col min="2" max="2" width="29.85546875" style="176" customWidth="1"/>
    <col min="3" max="3" width="43.42578125" style="176" customWidth="1"/>
    <col min="4" max="4" width="77.140625" style="176" customWidth="1"/>
    <col min="5" max="5" width="37.28515625" style="176" customWidth="1"/>
    <col min="6" max="6" width="52.85546875" style="176" customWidth="1"/>
    <col min="7" max="7" width="29.140625" style="176" customWidth="1"/>
    <col min="8" max="9" width="17" style="182" customWidth="1"/>
    <col min="10" max="10" width="46.28515625" style="176" customWidth="1"/>
    <col min="11" max="16384" width="11.42578125" style="176"/>
  </cols>
  <sheetData>
    <row r="2" spans="2:10" ht="15" customHeight="1">
      <c r="B2" s="175"/>
      <c r="D2" s="177"/>
      <c r="E2" s="177"/>
      <c r="F2" s="177"/>
      <c r="G2" s="177"/>
      <c r="H2" s="177"/>
      <c r="I2" s="177"/>
      <c r="J2" s="177"/>
    </row>
    <row r="3" spans="2:10" ht="13.5" customHeight="1">
      <c r="B3" s="175"/>
      <c r="C3" s="177"/>
      <c r="D3" s="177"/>
      <c r="E3" s="177"/>
      <c r="F3" s="177"/>
      <c r="G3" s="177"/>
      <c r="H3" s="177"/>
      <c r="I3" s="177"/>
      <c r="J3" s="177"/>
    </row>
    <row r="4" spans="2:10" ht="13.5" customHeight="1">
      <c r="B4" s="175"/>
      <c r="C4" s="177"/>
      <c r="D4" s="177"/>
      <c r="E4" s="177"/>
      <c r="F4" s="177"/>
      <c r="G4" s="177"/>
      <c r="H4" s="177"/>
      <c r="I4" s="177"/>
      <c r="J4" s="177"/>
    </row>
    <row r="5" spans="2:10" ht="13.5" customHeight="1">
      <c r="B5" s="175"/>
      <c r="C5" s="177"/>
      <c r="D5" s="177"/>
      <c r="E5" s="177"/>
      <c r="F5" s="177"/>
      <c r="G5" s="177"/>
      <c r="H5" s="177"/>
      <c r="I5" s="177"/>
      <c r="J5" s="177"/>
    </row>
    <row r="6" spans="2:10" ht="13.5" customHeight="1">
      <c r="B6" s="175"/>
      <c r="C6" s="177"/>
      <c r="D6" s="177"/>
      <c r="E6" s="177"/>
      <c r="F6" s="177"/>
      <c r="G6" s="177"/>
      <c r="H6" s="177"/>
      <c r="I6" s="177"/>
      <c r="J6" s="177"/>
    </row>
    <row r="7" spans="2:10" ht="50.25" customHeight="1">
      <c r="B7" s="175"/>
      <c r="C7" s="311" t="s">
        <v>281</v>
      </c>
      <c r="D7" s="311"/>
      <c r="E7" s="311"/>
      <c r="F7" s="177"/>
      <c r="G7" s="177"/>
      <c r="H7" s="177"/>
      <c r="I7" s="177"/>
      <c r="J7" s="177"/>
    </row>
    <row r="8" spans="2:10" ht="13.5" customHeight="1">
      <c r="B8" s="175"/>
      <c r="C8" s="177"/>
      <c r="D8" s="177"/>
      <c r="E8" s="177"/>
      <c r="F8" s="177"/>
      <c r="G8" s="177"/>
      <c r="H8" s="177"/>
      <c r="I8" s="177"/>
      <c r="J8" s="177"/>
    </row>
    <row r="9" spans="2:10" ht="13.5" customHeight="1">
      <c r="B9" s="175"/>
      <c r="C9" s="177"/>
      <c r="D9" s="177"/>
      <c r="E9" s="177"/>
      <c r="F9" s="177"/>
      <c r="G9" s="177"/>
      <c r="H9" s="177"/>
      <c r="I9" s="177"/>
      <c r="J9" s="177"/>
    </row>
    <row r="10" spans="2:10" ht="13.5" customHeight="1">
      <c r="B10" s="175"/>
      <c r="C10" s="177"/>
      <c r="D10" s="177"/>
      <c r="E10" s="177"/>
      <c r="F10" s="177"/>
      <c r="G10" s="177"/>
      <c r="H10" s="177"/>
      <c r="I10" s="177"/>
      <c r="J10" s="177"/>
    </row>
    <row r="11" spans="2:10" s="180" customFormat="1" ht="5.25" customHeight="1">
      <c r="B11" s="178"/>
      <c r="C11" s="179"/>
      <c r="D11" s="178"/>
      <c r="E11" s="179"/>
      <c r="G11" s="178"/>
      <c r="H11" s="181"/>
      <c r="I11" s="181"/>
      <c r="J11" s="179"/>
    </row>
    <row r="12" spans="2:10" ht="141.75" customHeight="1">
      <c r="B12" s="308" t="s">
        <v>282</v>
      </c>
      <c r="C12" s="308"/>
      <c r="D12" s="308"/>
      <c r="E12" s="308"/>
    </row>
    <row r="13" spans="2:10" ht="21" customHeight="1">
      <c r="B13" s="310" t="s">
        <v>283</v>
      </c>
      <c r="C13" s="310"/>
      <c r="D13" s="310"/>
      <c r="E13" s="310"/>
    </row>
    <row r="14" spans="2:10" ht="24" customHeight="1">
      <c r="B14" s="309" t="s">
        <v>284</v>
      </c>
      <c r="C14" s="310"/>
      <c r="D14" s="310"/>
      <c r="E14" s="310"/>
    </row>
  </sheetData>
  <sheetProtection algorithmName="SHA-512" hashValue="EMS1mTjBQ6BOQQWlLMmYdPPp/wS8+c6UwNemleoPOanqx6WpXCYEOt3gK527Nu2PIBfUH3LjzRERzECyCNYnkg==" saltValue="We0w5sOMBq9yDW44atOiZQ==" spinCount="100000" sheet="1" objects="1" scenarios="1" autoFilter="0"/>
  <mergeCells count="4">
    <mergeCell ref="B12:E12"/>
    <mergeCell ref="B14:E14"/>
    <mergeCell ref="C7:E7"/>
    <mergeCell ref="B13:E13"/>
  </mergeCells>
  <hyperlinks>
    <hyperlink ref="B14" r:id="rId1" xr:uid="{00000000-0004-0000-0300-000000000000}"/>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O46"/>
  <sheetViews>
    <sheetView showGridLines="0" zoomScale="70" zoomScaleNormal="70" workbookViewId="0"/>
  </sheetViews>
  <sheetFormatPr defaultColWidth="0" defaultRowHeight="15"/>
  <cols>
    <col min="1" max="1" width="2.28515625" customWidth="1"/>
    <col min="2" max="2" width="16.28515625" customWidth="1"/>
    <col min="3" max="3" width="24.28515625" customWidth="1"/>
    <col min="4" max="4" width="29.7109375" customWidth="1"/>
    <col min="5" max="5" width="24.85546875" customWidth="1"/>
    <col min="6" max="6" width="21.5703125" customWidth="1"/>
    <col min="7" max="7" width="22" customWidth="1"/>
    <col min="8" max="9" width="14.5703125" customWidth="1"/>
    <col min="10" max="10" width="22.140625" customWidth="1"/>
    <col min="11" max="11" width="6.5703125" customWidth="1"/>
    <col min="12" max="15" width="0" hidden="1" customWidth="1"/>
    <col min="16" max="16384" width="11.42578125" hidden="1"/>
  </cols>
  <sheetData>
    <row r="1" spans="2:11" ht="15" customHeight="1">
      <c r="D1" s="299" t="s">
        <v>15</v>
      </c>
      <c r="E1" s="299"/>
      <c r="F1" s="299"/>
      <c r="G1" s="299"/>
      <c r="H1" s="299"/>
      <c r="I1" s="299"/>
      <c r="J1" s="299"/>
      <c r="K1" s="299"/>
    </row>
    <row r="2" spans="2:11" ht="15" customHeight="1">
      <c r="D2" s="299"/>
      <c r="E2" s="299"/>
      <c r="F2" s="299"/>
      <c r="G2" s="299"/>
      <c r="H2" s="299"/>
      <c r="I2" s="299"/>
      <c r="J2" s="299"/>
      <c r="K2" s="299"/>
    </row>
    <row r="3" spans="2:11" ht="15" customHeight="1">
      <c r="D3" s="299"/>
      <c r="E3" s="299"/>
      <c r="F3" s="299"/>
      <c r="G3" s="299"/>
      <c r="H3" s="299"/>
      <c r="I3" s="299"/>
      <c r="J3" s="299"/>
      <c r="K3" s="299"/>
    </row>
    <row r="4" spans="2:11" ht="15" customHeight="1">
      <c r="D4" s="299"/>
      <c r="E4" s="299"/>
      <c r="F4" s="299"/>
      <c r="G4" s="299"/>
      <c r="H4" s="299"/>
      <c r="I4" s="299"/>
      <c r="J4" s="299"/>
      <c r="K4" s="299"/>
    </row>
    <row r="5" spans="2:11" ht="15" customHeight="1">
      <c r="D5" s="299"/>
      <c r="E5" s="299"/>
      <c r="F5" s="299"/>
      <c r="G5" s="299"/>
      <c r="H5" s="299"/>
      <c r="I5" s="299"/>
      <c r="J5" s="299"/>
      <c r="K5" s="299"/>
    </row>
    <row r="6" spans="2:11" ht="15" customHeight="1">
      <c r="D6" s="299"/>
      <c r="E6" s="299"/>
      <c r="F6" s="299"/>
      <c r="G6" s="299"/>
      <c r="H6" s="299"/>
      <c r="I6" s="299"/>
      <c r="J6" s="299"/>
      <c r="K6" s="299"/>
    </row>
    <row r="7" spans="2:11" ht="15" customHeight="1">
      <c r="D7" s="299"/>
      <c r="E7" s="299"/>
      <c r="F7" s="299"/>
      <c r="G7" s="299"/>
      <c r="H7" s="299"/>
      <c r="I7" s="299"/>
      <c r="J7" s="299"/>
      <c r="K7" s="299"/>
    </row>
    <row r="8" spans="2:11" ht="15" customHeight="1">
      <c r="D8" s="299"/>
      <c r="E8" s="299"/>
      <c r="F8" s="299"/>
      <c r="G8" s="299"/>
      <c r="H8" s="299"/>
      <c r="I8" s="299"/>
      <c r="J8" s="299"/>
      <c r="K8" s="299"/>
    </row>
    <row r="9" spans="2:11" ht="15" customHeight="1">
      <c r="D9" s="299"/>
      <c r="E9" s="299"/>
      <c r="F9" s="299"/>
      <c r="G9" s="299"/>
      <c r="H9" s="299"/>
      <c r="I9" s="299"/>
      <c r="J9" s="299"/>
      <c r="K9" s="299"/>
    </row>
    <row r="10" spans="2:11" ht="15" customHeight="1">
      <c r="D10" s="299"/>
      <c r="E10" s="299"/>
      <c r="F10" s="299"/>
      <c r="G10" s="299"/>
      <c r="H10" s="299"/>
      <c r="I10" s="299"/>
      <c r="J10" s="299"/>
      <c r="K10" s="299"/>
    </row>
    <row r="11" spans="2:11" ht="15" customHeight="1">
      <c r="D11" s="299"/>
      <c r="E11" s="299"/>
      <c r="F11" s="299"/>
      <c r="G11" s="299"/>
      <c r="H11" s="299"/>
      <c r="I11" s="299"/>
      <c r="J11" s="299"/>
      <c r="K11" s="299"/>
    </row>
    <row r="12" spans="2:11" ht="15" customHeight="1">
      <c r="D12" s="299"/>
      <c r="E12" s="299"/>
      <c r="F12" s="299"/>
      <c r="G12" s="299"/>
      <c r="H12" s="299"/>
      <c r="I12" s="299"/>
      <c r="J12" s="299"/>
      <c r="K12" s="299"/>
    </row>
    <row r="13" spans="2:11" ht="15" customHeight="1">
      <c r="D13" s="299"/>
      <c r="E13" s="299"/>
      <c r="F13" s="299"/>
      <c r="G13" s="299"/>
      <c r="H13" s="299"/>
      <c r="I13" s="299"/>
      <c r="J13" s="299"/>
      <c r="K13" s="299"/>
    </row>
    <row r="15" spans="2:11">
      <c r="B15" s="312" t="s">
        <v>285</v>
      </c>
      <c r="C15" s="312"/>
      <c r="D15" s="312"/>
      <c r="E15" s="312"/>
      <c r="F15" s="312"/>
      <c r="G15" s="312"/>
      <c r="H15" s="312"/>
      <c r="I15" s="312"/>
      <c r="J15" s="312"/>
    </row>
    <row r="16" spans="2:11">
      <c r="B16" s="312"/>
      <c r="C16" s="312"/>
      <c r="D16" s="312"/>
      <c r="E16" s="312"/>
      <c r="F16" s="312"/>
      <c r="G16" s="312"/>
      <c r="H16" s="312"/>
      <c r="I16" s="312"/>
      <c r="J16" s="312"/>
    </row>
    <row r="17" spans="2:10">
      <c r="B17" s="312"/>
      <c r="C17" s="312"/>
      <c r="D17" s="312"/>
      <c r="E17" s="312"/>
      <c r="F17" s="312"/>
      <c r="G17" s="312"/>
      <c r="H17" s="312"/>
      <c r="I17" s="312"/>
      <c r="J17" s="312"/>
    </row>
    <row r="18" spans="2:10">
      <c r="B18" s="312"/>
      <c r="C18" s="312"/>
      <c r="D18" s="312"/>
      <c r="E18" s="312"/>
      <c r="F18" s="312"/>
      <c r="G18" s="312"/>
      <c r="H18" s="312"/>
      <c r="I18" s="312"/>
      <c r="J18" s="312"/>
    </row>
    <row r="19" spans="2:10">
      <c r="B19" s="312"/>
      <c r="C19" s="312"/>
      <c r="D19" s="312"/>
      <c r="E19" s="312"/>
      <c r="F19" s="312"/>
      <c r="G19" s="312"/>
      <c r="H19" s="312"/>
      <c r="I19" s="312"/>
      <c r="J19" s="312"/>
    </row>
    <row r="20" spans="2:10">
      <c r="B20" s="312"/>
      <c r="C20" s="312"/>
      <c r="D20" s="312"/>
      <c r="E20" s="312"/>
      <c r="F20" s="312"/>
      <c r="G20" s="312"/>
      <c r="H20" s="312"/>
      <c r="I20" s="312"/>
      <c r="J20" s="312"/>
    </row>
    <row r="25" spans="2:10">
      <c r="J25" s="147"/>
    </row>
    <row r="40" spans="1:11">
      <c r="A40" s="5"/>
      <c r="B40" s="5"/>
      <c r="C40" s="5"/>
      <c r="D40" s="5"/>
      <c r="E40" s="5"/>
      <c r="F40" s="5"/>
      <c r="G40" s="5"/>
      <c r="H40" s="5"/>
      <c r="I40" s="5"/>
      <c r="J40" s="5"/>
    </row>
    <row r="41" spans="1:11">
      <c r="A41" s="5"/>
      <c r="B41" s="5"/>
      <c r="C41" s="5"/>
      <c r="D41" s="5"/>
      <c r="E41" s="5"/>
      <c r="F41" s="5"/>
      <c r="G41" s="5"/>
      <c r="H41" s="5"/>
      <c r="I41" s="5"/>
      <c r="J41" s="5"/>
    </row>
    <row r="43" spans="1:11" ht="27" customHeight="1"/>
    <row r="44" spans="1:11" ht="40.5" customHeight="1">
      <c r="B44" s="313" t="s">
        <v>286</v>
      </c>
      <c r="C44" s="313"/>
      <c r="D44" s="313"/>
      <c r="E44" s="313"/>
      <c r="F44" s="313"/>
      <c r="G44" s="313"/>
      <c r="H44" s="313"/>
      <c r="I44" s="313"/>
      <c r="J44" s="313"/>
      <c r="K44" s="313"/>
    </row>
    <row r="45" spans="1:11" ht="33.75" customHeight="1">
      <c r="B45" s="313"/>
      <c r="C45" s="313"/>
      <c r="D45" s="313"/>
      <c r="E45" s="313"/>
      <c r="F45" s="313"/>
      <c r="G45" s="313"/>
      <c r="H45" s="313"/>
      <c r="I45" s="313"/>
      <c r="J45" s="313"/>
      <c r="K45" s="313"/>
    </row>
    <row r="46" spans="1:11" ht="52.5" customHeight="1">
      <c r="B46" s="313"/>
      <c r="C46" s="313"/>
      <c r="D46" s="313"/>
      <c r="E46" s="313"/>
      <c r="F46" s="313"/>
      <c r="G46" s="313"/>
      <c r="H46" s="313"/>
      <c r="I46" s="313"/>
      <c r="J46" s="313"/>
      <c r="K46" s="313"/>
    </row>
  </sheetData>
  <sheetProtection algorithmName="SHA-512" hashValue="pup/lrptBczk0vNxopZ3FydBdmKTfMTnrh7xU9CmGnCkUnQ/bZw5f923gi3cNi4XwnIZ+qUjrMEj9rnbDXjTyw==" saltValue="XezVspwCEs5RKYv01P/aGw==" spinCount="100000" sheet="1" objects="1" scenarios="1" autoFilter="0"/>
  <mergeCells count="3">
    <mergeCell ref="D1:K13"/>
    <mergeCell ref="B15:J20"/>
    <mergeCell ref="B44:K4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4">
    <tabColor rgb="FFFFC000"/>
  </sheetPr>
  <dimension ref="B1:Y37"/>
  <sheetViews>
    <sheetView workbookViewId="0"/>
  </sheetViews>
  <sheetFormatPr defaultColWidth="11.42578125" defaultRowHeight="15.75"/>
  <cols>
    <col min="1" max="1" width="1.85546875" style="64" customWidth="1"/>
    <col min="2" max="2" width="15.85546875" style="64" customWidth="1"/>
    <col min="3" max="3" width="34.42578125" style="64" customWidth="1"/>
    <col min="4" max="4" width="3.85546875" style="64" customWidth="1"/>
    <col min="5" max="5" width="4.42578125" style="64" customWidth="1"/>
    <col min="6" max="6" width="6.140625" style="64" customWidth="1"/>
    <col min="7" max="7" width="29.42578125" style="64" customWidth="1"/>
    <col min="8" max="8" width="5" style="64" bestFit="1" customWidth="1"/>
    <col min="9" max="9" width="6.42578125" style="64" bestFit="1" customWidth="1"/>
    <col min="10" max="10" width="5.28515625" style="64" bestFit="1" customWidth="1"/>
    <col min="11" max="11" width="4.140625" style="64" bestFit="1" customWidth="1"/>
    <col min="12" max="12" width="4.7109375" style="64" bestFit="1" customWidth="1"/>
    <col min="13" max="13" width="4.5703125" style="64" bestFit="1" customWidth="1"/>
    <col min="14" max="14" width="4.140625" style="64" bestFit="1" customWidth="1"/>
    <col min="15" max="15" width="5.42578125" style="64" bestFit="1" customWidth="1"/>
    <col min="16" max="16" width="8.85546875" style="64" bestFit="1" customWidth="1"/>
    <col min="17" max="17" width="6.28515625" style="64" bestFit="1" customWidth="1"/>
    <col min="18" max="18" width="8.42578125" style="64" bestFit="1" customWidth="1"/>
    <col min="19" max="19" width="8" style="64" bestFit="1" customWidth="1"/>
    <col min="20" max="16384" width="11.42578125" style="64"/>
  </cols>
  <sheetData>
    <row r="1" spans="2:19" s="6" customFormat="1" ht="42.75" customHeight="1"/>
    <row r="2" spans="2:19" s="6" customFormat="1" ht="15" customHeight="1">
      <c r="B2" s="11"/>
      <c r="G2" s="229"/>
      <c r="H2" s="229"/>
      <c r="I2" s="229"/>
      <c r="J2" s="229"/>
      <c r="K2" s="229"/>
      <c r="L2" s="229"/>
      <c r="M2" s="229"/>
    </row>
    <row r="3" spans="2:19" s="6" customFormat="1" ht="44.25" customHeight="1">
      <c r="B3" s="11"/>
      <c r="C3" s="13"/>
      <c r="G3" s="317" t="s">
        <v>287</v>
      </c>
      <c r="H3" s="317"/>
      <c r="I3" s="317"/>
      <c r="J3" s="317"/>
      <c r="K3" s="317"/>
      <c r="L3" s="317"/>
      <c r="M3" s="317"/>
      <c r="N3" s="317"/>
      <c r="O3" s="317"/>
      <c r="P3" s="317"/>
      <c r="Q3" s="317"/>
      <c r="R3" s="317"/>
    </row>
    <row r="4" spans="2:19" s="6" customFormat="1" ht="13.5" customHeight="1">
      <c r="B4" s="11"/>
      <c r="C4" s="13"/>
      <c r="G4" s="229"/>
      <c r="H4" s="229"/>
      <c r="I4" s="229"/>
      <c r="J4" s="229"/>
      <c r="K4" s="229"/>
      <c r="L4" s="229"/>
      <c r="M4" s="229"/>
    </row>
    <row r="5" spans="2:19" s="6" customFormat="1" ht="13.5" customHeight="1">
      <c r="B5" s="11"/>
      <c r="C5" s="13"/>
      <c r="G5" s="229"/>
      <c r="H5" s="229"/>
      <c r="I5" s="229"/>
      <c r="J5" s="229"/>
      <c r="K5" s="229"/>
      <c r="L5" s="229"/>
      <c r="M5" s="229"/>
    </row>
    <row r="6" spans="2:19" s="6" customFormat="1" ht="13.5" customHeight="1">
      <c r="B6" s="11"/>
      <c r="C6" s="13"/>
      <c r="G6" s="229"/>
      <c r="H6" s="229"/>
      <c r="I6" s="229"/>
      <c r="J6" s="229"/>
      <c r="K6" s="229"/>
      <c r="L6" s="229"/>
      <c r="M6" s="229"/>
    </row>
    <row r="7" spans="2:19" s="6" customFormat="1" ht="13.5" customHeight="1">
      <c r="B7" s="11"/>
      <c r="C7" s="13"/>
      <c r="G7" s="229"/>
      <c r="H7" s="229"/>
      <c r="I7" s="229"/>
      <c r="J7" s="229"/>
      <c r="K7" s="229"/>
      <c r="L7" s="229"/>
      <c r="M7" s="229"/>
    </row>
    <row r="8" spans="2:19" s="6" customFormat="1" ht="13.5" customHeight="1">
      <c r="B8" s="11"/>
      <c r="C8" s="13"/>
      <c r="G8" s="229"/>
      <c r="H8" s="229"/>
      <c r="I8" s="229"/>
      <c r="J8" s="229"/>
      <c r="K8" s="229"/>
      <c r="L8" s="229"/>
      <c r="M8" s="229"/>
    </row>
    <row r="9" spans="2:19" s="3" customFormat="1" ht="14.25" customHeight="1">
      <c r="B9" s="10"/>
      <c r="C9" s="13"/>
    </row>
    <row r="10" spans="2:19">
      <c r="B10" s="63"/>
      <c r="C10" s="63"/>
      <c r="D10" s="63"/>
      <c r="E10" s="63"/>
      <c r="F10" s="63"/>
      <c r="G10" s="63"/>
      <c r="H10" s="63"/>
      <c r="I10" s="63"/>
      <c r="J10" s="63"/>
      <c r="K10" s="63"/>
      <c r="L10" s="63"/>
      <c r="M10" s="63"/>
      <c r="N10" s="63"/>
      <c r="O10" s="63"/>
      <c r="P10" s="63"/>
      <c r="Q10" s="63"/>
      <c r="R10" s="63"/>
      <c r="S10" s="63"/>
    </row>
    <row r="11" spans="2:19">
      <c r="B11" s="63"/>
      <c r="C11" s="63"/>
      <c r="D11" s="63"/>
      <c r="E11" s="63"/>
      <c r="F11" s="63"/>
      <c r="G11" s="63"/>
      <c r="H11" s="63"/>
      <c r="I11" s="63"/>
      <c r="J11" s="63"/>
      <c r="K11" s="63"/>
      <c r="L11" s="63"/>
      <c r="M11" s="63"/>
      <c r="N11" s="63"/>
      <c r="O11" s="63"/>
      <c r="P11" s="63"/>
      <c r="Q11" s="63"/>
      <c r="R11" s="63"/>
      <c r="S11" s="63"/>
    </row>
    <row r="12" spans="2:19">
      <c r="B12" s="63"/>
      <c r="C12" s="63"/>
      <c r="D12" s="63"/>
      <c r="E12" s="63"/>
      <c r="F12" s="63"/>
      <c r="G12" s="63"/>
      <c r="H12" s="63"/>
      <c r="I12" s="63"/>
      <c r="J12" s="63"/>
      <c r="K12" s="63"/>
      <c r="L12" s="63"/>
      <c r="M12" s="63"/>
      <c r="N12" s="63"/>
      <c r="O12" s="63"/>
      <c r="P12" s="63"/>
      <c r="Q12" s="63"/>
      <c r="R12" s="63"/>
      <c r="S12" s="63"/>
    </row>
    <row r="13" spans="2:19">
      <c r="B13" s="63"/>
      <c r="C13" s="63"/>
      <c r="D13" s="63"/>
      <c r="E13" s="63"/>
      <c r="F13" s="63"/>
      <c r="G13" s="63"/>
      <c r="H13" s="63"/>
      <c r="I13" s="63"/>
      <c r="J13" s="63"/>
      <c r="K13" s="63"/>
      <c r="L13" s="63"/>
      <c r="M13" s="63"/>
      <c r="N13" s="63"/>
      <c r="O13" s="63"/>
      <c r="P13" s="63"/>
      <c r="Q13" s="63"/>
      <c r="R13" s="63"/>
      <c r="S13" s="63"/>
    </row>
    <row r="14" spans="2:19">
      <c r="B14" s="63"/>
      <c r="C14" s="63"/>
      <c r="D14" s="63"/>
      <c r="E14" s="63"/>
      <c r="F14" s="63"/>
      <c r="G14" s="63"/>
      <c r="H14" s="63"/>
      <c r="I14" s="63"/>
      <c r="J14" s="63"/>
      <c r="K14" s="63"/>
      <c r="L14" s="63"/>
      <c r="M14" s="63"/>
      <c r="N14" s="63"/>
      <c r="O14" s="63"/>
      <c r="P14" s="63"/>
      <c r="Q14" s="63"/>
      <c r="R14" s="63"/>
      <c r="S14" s="63"/>
    </row>
    <row r="15" spans="2:19">
      <c r="B15" s="63"/>
      <c r="C15" s="63"/>
      <c r="D15" s="63"/>
      <c r="E15" s="63"/>
      <c r="F15" s="63"/>
      <c r="G15" s="63"/>
      <c r="H15" s="63"/>
      <c r="I15" s="63"/>
      <c r="J15" s="63"/>
      <c r="K15" s="63"/>
      <c r="L15" s="63"/>
      <c r="M15" s="63"/>
      <c r="N15" s="63"/>
      <c r="O15" s="63"/>
      <c r="P15" s="63"/>
      <c r="Q15" s="63"/>
      <c r="R15" s="63"/>
      <c r="S15" s="63"/>
    </row>
    <row r="16" spans="2:19" ht="16.5" thickBot="1">
      <c r="B16" s="63"/>
      <c r="C16" s="65"/>
      <c r="D16" s="65"/>
      <c r="E16" s="65"/>
      <c r="F16" s="65"/>
      <c r="G16" s="63"/>
      <c r="H16" s="63"/>
      <c r="I16" s="63"/>
      <c r="J16" s="63"/>
      <c r="K16" s="63"/>
      <c r="L16" s="63"/>
      <c r="M16" s="63"/>
      <c r="N16" s="63"/>
      <c r="O16" s="63"/>
      <c r="P16" s="63"/>
      <c r="Q16" s="63"/>
      <c r="R16" s="63"/>
      <c r="S16" s="63"/>
    </row>
    <row r="17" spans="2:19" ht="17.25" thickTop="1">
      <c r="B17" s="326" t="s">
        <v>288</v>
      </c>
      <c r="C17" s="328" t="s">
        <v>289</v>
      </c>
      <c r="D17" s="330" t="s">
        <v>290</v>
      </c>
      <c r="E17" s="331"/>
      <c r="F17" s="332"/>
      <c r="G17" s="328" t="s">
        <v>291</v>
      </c>
      <c r="H17" s="318" t="s">
        <v>292</v>
      </c>
      <c r="I17" s="318" t="s">
        <v>293</v>
      </c>
      <c r="J17" s="318" t="s">
        <v>294</v>
      </c>
      <c r="K17" s="318" t="s">
        <v>295</v>
      </c>
      <c r="L17" s="318" t="s">
        <v>296</v>
      </c>
      <c r="M17" s="318" t="s">
        <v>297</v>
      </c>
      <c r="N17" s="318" t="s">
        <v>298</v>
      </c>
      <c r="O17" s="318" t="s">
        <v>299</v>
      </c>
      <c r="P17" s="318" t="s">
        <v>300</v>
      </c>
      <c r="Q17" s="318" t="s">
        <v>301</v>
      </c>
      <c r="R17" s="318" t="s">
        <v>302</v>
      </c>
      <c r="S17" s="320" t="s">
        <v>303</v>
      </c>
    </row>
    <row r="18" spans="2:19" ht="16.5" thickBot="1">
      <c r="B18" s="327"/>
      <c r="C18" s="329"/>
      <c r="D18" s="285" t="s">
        <v>304</v>
      </c>
      <c r="E18" s="285" t="s">
        <v>305</v>
      </c>
      <c r="F18" s="285" t="s">
        <v>306</v>
      </c>
      <c r="G18" s="329"/>
      <c r="H18" s="319"/>
      <c r="I18" s="319"/>
      <c r="J18" s="319"/>
      <c r="K18" s="319"/>
      <c r="L18" s="319"/>
      <c r="M18" s="319"/>
      <c r="N18" s="319"/>
      <c r="O18" s="319"/>
      <c r="P18" s="319"/>
      <c r="Q18" s="319"/>
      <c r="R18" s="319"/>
      <c r="S18" s="321"/>
    </row>
    <row r="19" spans="2:19" ht="42" thickTop="1">
      <c r="B19" s="314" t="s">
        <v>307</v>
      </c>
      <c r="C19" s="66" t="s">
        <v>308</v>
      </c>
      <c r="D19" s="67"/>
      <c r="E19" s="67" t="s">
        <v>309</v>
      </c>
      <c r="F19" s="67" t="s">
        <v>310</v>
      </c>
      <c r="G19" s="68" t="s">
        <v>311</v>
      </c>
      <c r="H19" s="69"/>
      <c r="I19" s="70"/>
      <c r="J19" s="70"/>
      <c r="K19" s="70"/>
      <c r="L19" s="70"/>
      <c r="M19" s="70"/>
      <c r="N19" s="70"/>
      <c r="O19" s="70"/>
      <c r="P19" s="70"/>
      <c r="Q19" s="70"/>
      <c r="R19" s="69"/>
      <c r="S19" s="71"/>
    </row>
    <row r="20" spans="2:19">
      <c r="B20" s="315"/>
      <c r="C20" s="72" t="s">
        <v>312</v>
      </c>
      <c r="D20" s="230"/>
      <c r="E20" s="230" t="s">
        <v>309</v>
      </c>
      <c r="F20" s="230" t="s">
        <v>313</v>
      </c>
      <c r="G20" s="73" t="s">
        <v>314</v>
      </c>
      <c r="H20" s="74"/>
      <c r="I20" s="74"/>
      <c r="J20" s="74"/>
      <c r="K20" s="75"/>
      <c r="L20" s="75"/>
      <c r="M20" s="75"/>
      <c r="N20" s="75"/>
      <c r="O20" s="75"/>
      <c r="P20" s="75"/>
      <c r="Q20" s="74"/>
      <c r="R20" s="74"/>
      <c r="S20" s="76"/>
    </row>
    <row r="21" spans="2:19">
      <c r="B21" s="315"/>
      <c r="C21" s="77" t="s">
        <v>315</v>
      </c>
      <c r="D21" s="322" t="s">
        <v>309</v>
      </c>
      <c r="E21" s="322"/>
      <c r="F21" s="322" t="s">
        <v>310</v>
      </c>
      <c r="G21" s="324" t="s">
        <v>316</v>
      </c>
      <c r="H21" s="74"/>
      <c r="I21" s="74"/>
      <c r="J21" s="75"/>
      <c r="K21" s="75"/>
      <c r="L21" s="75"/>
      <c r="M21" s="75"/>
      <c r="N21" s="75"/>
      <c r="O21" s="75"/>
      <c r="P21" s="75"/>
      <c r="Q21" s="75"/>
      <c r="R21" s="75"/>
      <c r="S21" s="78"/>
    </row>
    <row r="22" spans="2:19">
      <c r="B22" s="315"/>
      <c r="C22" s="79" t="s">
        <v>317</v>
      </c>
      <c r="D22" s="322"/>
      <c r="E22" s="322"/>
      <c r="F22" s="322"/>
      <c r="G22" s="324"/>
      <c r="H22" s="80"/>
      <c r="I22" s="80"/>
      <c r="J22" s="75"/>
      <c r="K22" s="75"/>
      <c r="L22" s="75"/>
      <c r="M22" s="75"/>
      <c r="N22" s="75"/>
      <c r="O22" s="75"/>
      <c r="P22" s="75"/>
      <c r="Q22" s="75"/>
      <c r="R22" s="75"/>
      <c r="S22" s="78"/>
    </row>
    <row r="23" spans="2:19">
      <c r="B23" s="315"/>
      <c r="C23" s="79" t="s">
        <v>318</v>
      </c>
      <c r="D23" s="322"/>
      <c r="E23" s="322"/>
      <c r="F23" s="322"/>
      <c r="G23" s="324"/>
      <c r="H23" s="80"/>
      <c r="I23" s="80"/>
      <c r="J23" s="75"/>
      <c r="K23" s="75"/>
      <c r="L23" s="75"/>
      <c r="M23" s="75"/>
      <c r="N23" s="75"/>
      <c r="O23" s="75"/>
      <c r="P23" s="75"/>
      <c r="Q23" s="75"/>
      <c r="R23" s="75"/>
      <c r="S23" s="78"/>
    </row>
    <row r="24" spans="2:19">
      <c r="B24" s="315"/>
      <c r="C24" s="79" t="s">
        <v>319</v>
      </c>
      <c r="D24" s="322"/>
      <c r="E24" s="322"/>
      <c r="F24" s="322"/>
      <c r="G24" s="324"/>
      <c r="H24" s="80"/>
      <c r="I24" s="80"/>
      <c r="J24" s="75"/>
      <c r="K24" s="75"/>
      <c r="L24" s="75"/>
      <c r="M24" s="75"/>
      <c r="N24" s="75"/>
      <c r="O24" s="75"/>
      <c r="P24" s="75"/>
      <c r="Q24" s="75"/>
      <c r="R24" s="75"/>
      <c r="S24" s="78"/>
    </row>
    <row r="25" spans="2:19">
      <c r="B25" s="315"/>
      <c r="C25" s="79" t="s">
        <v>320</v>
      </c>
      <c r="D25" s="322"/>
      <c r="E25" s="322"/>
      <c r="F25" s="322"/>
      <c r="G25" s="324"/>
      <c r="H25" s="80"/>
      <c r="I25" s="80"/>
      <c r="J25" s="80"/>
      <c r="K25" s="75"/>
      <c r="L25" s="75"/>
      <c r="M25" s="75"/>
      <c r="N25" s="75"/>
      <c r="O25" s="75"/>
      <c r="P25" s="75"/>
      <c r="Q25" s="75"/>
      <c r="R25" s="75"/>
      <c r="S25" s="78"/>
    </row>
    <row r="26" spans="2:19">
      <c r="B26" s="315"/>
      <c r="C26" s="79" t="s">
        <v>321</v>
      </c>
      <c r="D26" s="322"/>
      <c r="E26" s="322"/>
      <c r="F26" s="322"/>
      <c r="G26" s="324"/>
      <c r="H26" s="80"/>
      <c r="I26" s="80"/>
      <c r="J26" s="80"/>
      <c r="K26" s="80"/>
      <c r="L26" s="80"/>
      <c r="M26" s="80"/>
      <c r="N26" s="75"/>
      <c r="O26" s="75"/>
      <c r="P26" s="75"/>
      <c r="Q26" s="75"/>
      <c r="R26" s="75"/>
      <c r="S26" s="78"/>
    </row>
    <row r="27" spans="2:19">
      <c r="B27" s="315"/>
      <c r="C27" s="79" t="s">
        <v>322</v>
      </c>
      <c r="D27" s="322"/>
      <c r="E27" s="322"/>
      <c r="F27" s="322"/>
      <c r="G27" s="324"/>
      <c r="H27" s="80"/>
      <c r="I27" s="80"/>
      <c r="J27" s="80"/>
      <c r="K27" s="80"/>
      <c r="L27" s="80"/>
      <c r="M27" s="80"/>
      <c r="N27" s="75"/>
      <c r="O27" s="75"/>
      <c r="P27" s="75"/>
      <c r="Q27" s="75"/>
      <c r="R27" s="75"/>
      <c r="S27" s="78"/>
    </row>
    <row r="28" spans="2:19" ht="16.5" thickBot="1">
      <c r="B28" s="316"/>
      <c r="C28" s="81" t="s">
        <v>323</v>
      </c>
      <c r="D28" s="323"/>
      <c r="E28" s="323"/>
      <c r="F28" s="323"/>
      <c r="G28" s="325"/>
      <c r="H28" s="82"/>
      <c r="I28" s="82"/>
      <c r="J28" s="82"/>
      <c r="K28" s="82"/>
      <c r="L28" s="82"/>
      <c r="M28" s="82"/>
      <c r="N28" s="83"/>
      <c r="O28" s="83"/>
      <c r="P28" s="83"/>
      <c r="Q28" s="83"/>
      <c r="R28" s="83"/>
      <c r="S28" s="84"/>
    </row>
    <row r="29" spans="2:19" ht="27" thickTop="1">
      <c r="B29" s="314" t="s">
        <v>324</v>
      </c>
      <c r="C29" s="85" t="s">
        <v>325</v>
      </c>
      <c r="D29" s="86"/>
      <c r="E29" s="86" t="s">
        <v>309</v>
      </c>
      <c r="F29" s="86" t="s">
        <v>326</v>
      </c>
      <c r="G29" s="68" t="s">
        <v>327</v>
      </c>
      <c r="H29" s="70"/>
      <c r="I29" s="70"/>
      <c r="J29" s="70"/>
      <c r="K29" s="70"/>
      <c r="L29" s="70"/>
      <c r="M29" s="70"/>
      <c r="N29" s="70"/>
      <c r="O29" s="70"/>
      <c r="P29" s="70"/>
      <c r="Q29" s="70"/>
      <c r="R29" s="70"/>
      <c r="S29" s="71"/>
    </row>
    <row r="30" spans="2:19" ht="27.75">
      <c r="B30" s="315"/>
      <c r="C30" s="87" t="s">
        <v>328</v>
      </c>
      <c r="D30" s="88"/>
      <c r="E30" s="88" t="s">
        <v>309</v>
      </c>
      <c r="F30" s="88" t="s">
        <v>310</v>
      </c>
      <c r="G30" s="89" t="s">
        <v>329</v>
      </c>
      <c r="H30" s="74"/>
      <c r="I30" s="74"/>
      <c r="J30" s="74"/>
      <c r="K30" s="74"/>
      <c r="L30" s="74"/>
      <c r="M30" s="74"/>
      <c r="N30" s="75"/>
      <c r="O30" s="75"/>
      <c r="P30" s="75"/>
      <c r="Q30" s="75"/>
      <c r="R30" s="75"/>
      <c r="S30" s="76"/>
    </row>
    <row r="31" spans="2:19" ht="27.75">
      <c r="B31" s="315"/>
      <c r="C31" s="87" t="s">
        <v>330</v>
      </c>
      <c r="D31" s="88" t="s">
        <v>309</v>
      </c>
      <c r="E31" s="88"/>
      <c r="F31" s="88" t="s">
        <v>313</v>
      </c>
      <c r="G31" s="90" t="s">
        <v>327</v>
      </c>
      <c r="H31" s="74"/>
      <c r="I31" s="74"/>
      <c r="J31" s="75"/>
      <c r="K31" s="75"/>
      <c r="L31" s="75"/>
      <c r="M31" s="75"/>
      <c r="N31" s="75"/>
      <c r="O31" s="75"/>
      <c r="P31" s="75"/>
      <c r="Q31" s="75"/>
      <c r="R31" s="75"/>
      <c r="S31" s="76"/>
    </row>
    <row r="32" spans="2:19" ht="26.25">
      <c r="B32" s="315"/>
      <c r="C32" s="91" t="s">
        <v>331</v>
      </c>
      <c r="D32" s="92" t="s">
        <v>309</v>
      </c>
      <c r="E32" s="92"/>
      <c r="F32" s="92" t="s">
        <v>326</v>
      </c>
      <c r="G32" s="90" t="s">
        <v>327</v>
      </c>
      <c r="H32" s="74"/>
      <c r="I32" s="74"/>
      <c r="J32" s="74"/>
      <c r="K32" s="74"/>
      <c r="L32" s="74"/>
      <c r="M32" s="74"/>
      <c r="N32" s="75"/>
      <c r="O32" s="75"/>
      <c r="P32" s="75"/>
      <c r="Q32" s="74"/>
      <c r="R32" s="74"/>
      <c r="S32" s="76"/>
    </row>
    <row r="33" spans="2:25">
      <c r="B33" s="315"/>
      <c r="C33" s="93" t="s">
        <v>332</v>
      </c>
      <c r="D33" s="94" t="s">
        <v>309</v>
      </c>
      <c r="E33" s="94"/>
      <c r="F33" s="94" t="s">
        <v>326</v>
      </c>
      <c r="G33" s="95" t="s">
        <v>333</v>
      </c>
      <c r="H33" s="96"/>
      <c r="I33" s="96"/>
      <c r="J33" s="96"/>
      <c r="K33" s="96"/>
      <c r="L33" s="97"/>
      <c r="M33" s="97"/>
      <c r="N33" s="97"/>
      <c r="O33" s="97"/>
      <c r="P33" s="97"/>
      <c r="Q33" s="96"/>
      <c r="R33" s="96"/>
      <c r="S33" s="98"/>
    </row>
    <row r="34" spans="2:25" ht="42" thickBot="1">
      <c r="B34" s="316"/>
      <c r="C34" s="99" t="s">
        <v>334</v>
      </c>
      <c r="D34" s="100" t="s">
        <v>309</v>
      </c>
      <c r="E34" s="100"/>
      <c r="F34" s="100" t="s">
        <v>326</v>
      </c>
      <c r="G34" s="101" t="s">
        <v>327</v>
      </c>
      <c r="H34" s="102"/>
      <c r="I34" s="102"/>
      <c r="J34" s="102"/>
      <c r="K34" s="102"/>
      <c r="L34" s="83"/>
      <c r="M34" s="83"/>
      <c r="N34" s="83"/>
      <c r="O34" s="83"/>
      <c r="P34" s="83"/>
      <c r="Q34" s="83"/>
      <c r="R34" s="83"/>
      <c r="S34" s="103"/>
      <c r="T34" s="104"/>
      <c r="U34" s="104"/>
      <c r="V34" s="104"/>
      <c r="W34" s="104"/>
      <c r="X34" s="104"/>
      <c r="Y34" s="104"/>
    </row>
    <row r="35" spans="2:25" ht="28.5" thickTop="1">
      <c r="B35" s="314" t="s">
        <v>335</v>
      </c>
      <c r="C35" s="66" t="s">
        <v>336</v>
      </c>
      <c r="D35" s="86" t="s">
        <v>309</v>
      </c>
      <c r="E35" s="86" t="s">
        <v>309</v>
      </c>
      <c r="F35" s="86" t="s">
        <v>313</v>
      </c>
      <c r="G35" s="105" t="s">
        <v>316</v>
      </c>
      <c r="H35" s="69"/>
      <c r="I35" s="70"/>
      <c r="J35" s="70"/>
      <c r="K35" s="70"/>
      <c r="L35" s="70"/>
      <c r="M35" s="70"/>
      <c r="N35" s="70"/>
      <c r="O35" s="70"/>
      <c r="P35" s="70"/>
      <c r="Q35" s="70"/>
      <c r="R35" s="70"/>
      <c r="S35" s="71"/>
    </row>
    <row r="36" spans="2:25" ht="27" thickBot="1">
      <c r="B36" s="316"/>
      <c r="C36" s="106" t="s">
        <v>337</v>
      </c>
      <c r="D36" s="107" t="s">
        <v>309</v>
      </c>
      <c r="E36" s="107" t="s">
        <v>309</v>
      </c>
      <c r="F36" s="107" t="s">
        <v>313</v>
      </c>
      <c r="G36" s="108" t="s">
        <v>327</v>
      </c>
      <c r="H36" s="102"/>
      <c r="I36" s="102"/>
      <c r="J36" s="102"/>
      <c r="K36" s="102"/>
      <c r="L36" s="102"/>
      <c r="M36" s="102"/>
      <c r="N36" s="83"/>
      <c r="O36" s="83"/>
      <c r="P36" s="83"/>
      <c r="Q36" s="83"/>
      <c r="R36" s="83"/>
      <c r="S36" s="103"/>
    </row>
    <row r="37" spans="2:25" ht="16.5" thickTop="1"/>
  </sheetData>
  <sheetProtection algorithmName="SHA-512" hashValue="BiqMQyDc6UJpwkRc9aAZeuZvxb2LzII5ceWTdPUmCDwRF//V6ra9n0nl94Eu7uMF3PSdsNLlXXj9qeD+wQ45ZA==" saltValue="4j9Wlg2MxiVbTwOV8ofnSw==" spinCount="100000" sheet="1" objects="1" scenarios="1" autoFilter="0"/>
  <mergeCells count="24">
    <mergeCell ref="S17:S18"/>
    <mergeCell ref="B19:B28"/>
    <mergeCell ref="D21:D28"/>
    <mergeCell ref="E21:E28"/>
    <mergeCell ref="F21:F28"/>
    <mergeCell ref="G21:G28"/>
    <mergeCell ref="J17:J18"/>
    <mergeCell ref="K17:K18"/>
    <mergeCell ref="L17:L18"/>
    <mergeCell ref="M17:M18"/>
    <mergeCell ref="N17:N18"/>
    <mergeCell ref="O17:O18"/>
    <mergeCell ref="B17:B18"/>
    <mergeCell ref="C17:C18"/>
    <mergeCell ref="D17:F17"/>
    <mergeCell ref="G17:G18"/>
    <mergeCell ref="B29:B34"/>
    <mergeCell ref="B35:B36"/>
    <mergeCell ref="G3:R3"/>
    <mergeCell ref="P17:P18"/>
    <mergeCell ref="Q17:Q18"/>
    <mergeCell ref="R17:R18"/>
    <mergeCell ref="H17:H18"/>
    <mergeCell ref="I17:I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8">
    <tabColor rgb="FF00B0F0"/>
  </sheetPr>
  <dimension ref="A1:AK122"/>
  <sheetViews>
    <sheetView zoomScale="55" zoomScaleNormal="55" zoomScaleSheetLayoutView="55" zoomScalePageLayoutView="80" workbookViewId="0"/>
  </sheetViews>
  <sheetFormatPr defaultColWidth="11.42578125" defaultRowHeight="14.25"/>
  <cols>
    <col min="1" max="1" width="16.85546875" style="113" customWidth="1"/>
    <col min="2" max="2" width="23.42578125" style="131" customWidth="1"/>
    <col min="3" max="3" width="17.42578125" style="113" customWidth="1"/>
    <col min="4" max="4" width="31.28515625" style="113" customWidth="1"/>
    <col min="5" max="5" width="36.28515625" style="113" customWidth="1"/>
    <col min="6" max="11" width="3.7109375" style="114" customWidth="1"/>
    <col min="12" max="30" width="3.7109375" style="113" customWidth="1"/>
    <col min="31" max="33" width="4" style="113" customWidth="1"/>
    <col min="34" max="34" width="21.7109375" style="137" customWidth="1"/>
    <col min="35" max="35" width="21.7109375" style="113" customWidth="1"/>
    <col min="36" max="36" width="38.7109375" style="137" customWidth="1"/>
    <col min="37" max="37" width="38.7109375" style="113" customWidth="1"/>
    <col min="38" max="257" width="11.42578125" style="113"/>
    <col min="258" max="258" width="16.85546875" style="113" customWidth="1"/>
    <col min="259" max="259" width="10.7109375" style="113" customWidth="1"/>
    <col min="260" max="260" width="22.7109375" style="113" customWidth="1"/>
    <col min="261" max="261" width="14.28515625" style="113" customWidth="1"/>
    <col min="262" max="287" width="3.7109375" style="113" customWidth="1"/>
    <col min="288" max="288" width="13" style="113" customWidth="1"/>
    <col min="289" max="289" width="13.42578125" style="113" customWidth="1"/>
    <col min="290" max="290" width="16.7109375" style="113" customWidth="1"/>
    <col min="291" max="513" width="11.42578125" style="113"/>
    <col min="514" max="514" width="16.85546875" style="113" customWidth="1"/>
    <col min="515" max="515" width="10.7109375" style="113" customWidth="1"/>
    <col min="516" max="516" width="22.7109375" style="113" customWidth="1"/>
    <col min="517" max="517" width="14.28515625" style="113" customWidth="1"/>
    <col min="518" max="543" width="3.7109375" style="113" customWidth="1"/>
    <col min="544" max="544" width="13" style="113" customWidth="1"/>
    <col min="545" max="545" width="13.42578125" style="113" customWidth="1"/>
    <col min="546" max="546" width="16.7109375" style="113" customWidth="1"/>
    <col min="547" max="769" width="11.42578125" style="113"/>
    <col min="770" max="770" width="16.85546875" style="113" customWidth="1"/>
    <col min="771" max="771" width="10.7109375" style="113" customWidth="1"/>
    <col min="772" max="772" width="22.7109375" style="113" customWidth="1"/>
    <col min="773" max="773" width="14.28515625" style="113" customWidth="1"/>
    <col min="774" max="799" width="3.7109375" style="113" customWidth="1"/>
    <col min="800" max="800" width="13" style="113" customWidth="1"/>
    <col min="801" max="801" width="13.42578125" style="113" customWidth="1"/>
    <col min="802" max="802" width="16.7109375" style="113" customWidth="1"/>
    <col min="803" max="1025" width="11.42578125" style="113"/>
    <col min="1026" max="1026" width="16.85546875" style="113" customWidth="1"/>
    <col min="1027" max="1027" width="10.7109375" style="113" customWidth="1"/>
    <col min="1028" max="1028" width="22.7109375" style="113" customWidth="1"/>
    <col min="1029" max="1029" width="14.28515625" style="113" customWidth="1"/>
    <col min="1030" max="1055" width="3.7109375" style="113" customWidth="1"/>
    <col min="1056" max="1056" width="13" style="113" customWidth="1"/>
    <col min="1057" max="1057" width="13.42578125" style="113" customWidth="1"/>
    <col min="1058" max="1058" width="16.7109375" style="113" customWidth="1"/>
    <col min="1059" max="1281" width="11.42578125" style="113"/>
    <col min="1282" max="1282" width="16.85546875" style="113" customWidth="1"/>
    <col min="1283" max="1283" width="10.7109375" style="113" customWidth="1"/>
    <col min="1284" max="1284" width="22.7109375" style="113" customWidth="1"/>
    <col min="1285" max="1285" width="14.28515625" style="113" customWidth="1"/>
    <col min="1286" max="1311" width="3.7109375" style="113" customWidth="1"/>
    <col min="1312" max="1312" width="13" style="113" customWidth="1"/>
    <col min="1313" max="1313" width="13.42578125" style="113" customWidth="1"/>
    <col min="1314" max="1314" width="16.7109375" style="113" customWidth="1"/>
    <col min="1315" max="1537" width="11.42578125" style="113"/>
    <col min="1538" max="1538" width="16.85546875" style="113" customWidth="1"/>
    <col min="1539" max="1539" width="10.7109375" style="113" customWidth="1"/>
    <col min="1540" max="1540" width="22.7109375" style="113" customWidth="1"/>
    <col min="1541" max="1541" width="14.28515625" style="113" customWidth="1"/>
    <col min="1542" max="1567" width="3.7109375" style="113" customWidth="1"/>
    <col min="1568" max="1568" width="13" style="113" customWidth="1"/>
    <col min="1569" max="1569" width="13.42578125" style="113" customWidth="1"/>
    <col min="1570" max="1570" width="16.7109375" style="113" customWidth="1"/>
    <col min="1571" max="1793" width="11.42578125" style="113"/>
    <col min="1794" max="1794" width="16.85546875" style="113" customWidth="1"/>
    <col min="1795" max="1795" width="10.7109375" style="113" customWidth="1"/>
    <col min="1796" max="1796" width="22.7109375" style="113" customWidth="1"/>
    <col min="1797" max="1797" width="14.28515625" style="113" customWidth="1"/>
    <col min="1798" max="1823" width="3.7109375" style="113" customWidth="1"/>
    <col min="1824" max="1824" width="13" style="113" customWidth="1"/>
    <col min="1825" max="1825" width="13.42578125" style="113" customWidth="1"/>
    <col min="1826" max="1826" width="16.7109375" style="113" customWidth="1"/>
    <col min="1827" max="2049" width="11.42578125" style="113"/>
    <col min="2050" max="2050" width="16.85546875" style="113" customWidth="1"/>
    <col min="2051" max="2051" width="10.7109375" style="113" customWidth="1"/>
    <col min="2052" max="2052" width="22.7109375" style="113" customWidth="1"/>
    <col min="2053" max="2053" width="14.28515625" style="113" customWidth="1"/>
    <col min="2054" max="2079" width="3.7109375" style="113" customWidth="1"/>
    <col min="2080" max="2080" width="13" style="113" customWidth="1"/>
    <col min="2081" max="2081" width="13.42578125" style="113" customWidth="1"/>
    <col min="2082" max="2082" width="16.7109375" style="113" customWidth="1"/>
    <col min="2083" max="2305" width="11.42578125" style="113"/>
    <col min="2306" max="2306" width="16.85546875" style="113" customWidth="1"/>
    <col min="2307" max="2307" width="10.7109375" style="113" customWidth="1"/>
    <col min="2308" max="2308" width="22.7109375" style="113" customWidth="1"/>
    <col min="2309" max="2309" width="14.28515625" style="113" customWidth="1"/>
    <col min="2310" max="2335" width="3.7109375" style="113" customWidth="1"/>
    <col min="2336" max="2336" width="13" style="113" customWidth="1"/>
    <col min="2337" max="2337" width="13.42578125" style="113" customWidth="1"/>
    <col min="2338" max="2338" width="16.7109375" style="113" customWidth="1"/>
    <col min="2339" max="2561" width="11.42578125" style="113"/>
    <col min="2562" max="2562" width="16.85546875" style="113" customWidth="1"/>
    <col min="2563" max="2563" width="10.7109375" style="113" customWidth="1"/>
    <col min="2564" max="2564" width="22.7109375" style="113" customWidth="1"/>
    <col min="2565" max="2565" width="14.28515625" style="113" customWidth="1"/>
    <col min="2566" max="2591" width="3.7109375" style="113" customWidth="1"/>
    <col min="2592" max="2592" width="13" style="113" customWidth="1"/>
    <col min="2593" max="2593" width="13.42578125" style="113" customWidth="1"/>
    <col min="2594" max="2594" width="16.7109375" style="113" customWidth="1"/>
    <col min="2595" max="2817" width="11.42578125" style="113"/>
    <col min="2818" max="2818" width="16.85546875" style="113" customWidth="1"/>
    <col min="2819" max="2819" width="10.7109375" style="113" customWidth="1"/>
    <col min="2820" max="2820" width="22.7109375" style="113" customWidth="1"/>
    <col min="2821" max="2821" width="14.28515625" style="113" customWidth="1"/>
    <col min="2822" max="2847" width="3.7109375" style="113" customWidth="1"/>
    <col min="2848" max="2848" width="13" style="113" customWidth="1"/>
    <col min="2849" max="2849" width="13.42578125" style="113" customWidth="1"/>
    <col min="2850" max="2850" width="16.7109375" style="113" customWidth="1"/>
    <col min="2851" max="3073" width="11.42578125" style="113"/>
    <col min="3074" max="3074" width="16.85546875" style="113" customWidth="1"/>
    <col min="3075" max="3075" width="10.7109375" style="113" customWidth="1"/>
    <col min="3076" max="3076" width="22.7109375" style="113" customWidth="1"/>
    <col min="3077" max="3077" width="14.28515625" style="113" customWidth="1"/>
    <col min="3078" max="3103" width="3.7109375" style="113" customWidth="1"/>
    <col min="3104" max="3104" width="13" style="113" customWidth="1"/>
    <col min="3105" max="3105" width="13.42578125" style="113" customWidth="1"/>
    <col min="3106" max="3106" width="16.7109375" style="113" customWidth="1"/>
    <col min="3107" max="3329" width="11.42578125" style="113"/>
    <col min="3330" max="3330" width="16.85546875" style="113" customWidth="1"/>
    <col min="3331" max="3331" width="10.7109375" style="113" customWidth="1"/>
    <col min="3332" max="3332" width="22.7109375" style="113" customWidth="1"/>
    <col min="3333" max="3333" width="14.28515625" style="113" customWidth="1"/>
    <col min="3334" max="3359" width="3.7109375" style="113" customWidth="1"/>
    <col min="3360" max="3360" width="13" style="113" customWidth="1"/>
    <col min="3361" max="3361" width="13.42578125" style="113" customWidth="1"/>
    <col min="3362" max="3362" width="16.7109375" style="113" customWidth="1"/>
    <col min="3363" max="3585" width="11.42578125" style="113"/>
    <col min="3586" max="3586" width="16.85546875" style="113" customWidth="1"/>
    <col min="3587" max="3587" width="10.7109375" style="113" customWidth="1"/>
    <col min="3588" max="3588" width="22.7109375" style="113" customWidth="1"/>
    <col min="3589" max="3589" width="14.28515625" style="113" customWidth="1"/>
    <col min="3590" max="3615" width="3.7109375" style="113" customWidth="1"/>
    <col min="3616" max="3616" width="13" style="113" customWidth="1"/>
    <col min="3617" max="3617" width="13.42578125" style="113" customWidth="1"/>
    <col min="3618" max="3618" width="16.7109375" style="113" customWidth="1"/>
    <col min="3619" max="3841" width="11.42578125" style="113"/>
    <col min="3842" max="3842" width="16.85546875" style="113" customWidth="1"/>
    <col min="3843" max="3843" width="10.7109375" style="113" customWidth="1"/>
    <col min="3844" max="3844" width="22.7109375" style="113" customWidth="1"/>
    <col min="3845" max="3845" width="14.28515625" style="113" customWidth="1"/>
    <col min="3846" max="3871" width="3.7109375" style="113" customWidth="1"/>
    <col min="3872" max="3872" width="13" style="113" customWidth="1"/>
    <col min="3873" max="3873" width="13.42578125" style="113" customWidth="1"/>
    <col min="3874" max="3874" width="16.7109375" style="113" customWidth="1"/>
    <col min="3875" max="4097" width="11.42578125" style="113"/>
    <col min="4098" max="4098" width="16.85546875" style="113" customWidth="1"/>
    <col min="4099" max="4099" width="10.7109375" style="113" customWidth="1"/>
    <col min="4100" max="4100" width="22.7109375" style="113" customWidth="1"/>
    <col min="4101" max="4101" width="14.28515625" style="113" customWidth="1"/>
    <col min="4102" max="4127" width="3.7109375" style="113" customWidth="1"/>
    <col min="4128" max="4128" width="13" style="113" customWidth="1"/>
    <col min="4129" max="4129" width="13.42578125" style="113" customWidth="1"/>
    <col min="4130" max="4130" width="16.7109375" style="113" customWidth="1"/>
    <col min="4131" max="4353" width="11.42578125" style="113"/>
    <col min="4354" max="4354" width="16.85546875" style="113" customWidth="1"/>
    <col min="4355" max="4355" width="10.7109375" style="113" customWidth="1"/>
    <col min="4356" max="4356" width="22.7109375" style="113" customWidth="1"/>
    <col min="4357" max="4357" width="14.28515625" style="113" customWidth="1"/>
    <col min="4358" max="4383" width="3.7109375" style="113" customWidth="1"/>
    <col min="4384" max="4384" width="13" style="113" customWidth="1"/>
    <col min="4385" max="4385" width="13.42578125" style="113" customWidth="1"/>
    <col min="4386" max="4386" width="16.7109375" style="113" customWidth="1"/>
    <col min="4387" max="4609" width="11.42578125" style="113"/>
    <col min="4610" max="4610" width="16.85546875" style="113" customWidth="1"/>
    <col min="4611" max="4611" width="10.7109375" style="113" customWidth="1"/>
    <col min="4612" max="4612" width="22.7109375" style="113" customWidth="1"/>
    <col min="4613" max="4613" width="14.28515625" style="113" customWidth="1"/>
    <col min="4614" max="4639" width="3.7109375" style="113" customWidth="1"/>
    <col min="4640" max="4640" width="13" style="113" customWidth="1"/>
    <col min="4641" max="4641" width="13.42578125" style="113" customWidth="1"/>
    <col min="4642" max="4642" width="16.7109375" style="113" customWidth="1"/>
    <col min="4643" max="4865" width="11.42578125" style="113"/>
    <col min="4866" max="4866" width="16.85546875" style="113" customWidth="1"/>
    <col min="4867" max="4867" width="10.7109375" style="113" customWidth="1"/>
    <col min="4868" max="4868" width="22.7109375" style="113" customWidth="1"/>
    <col min="4869" max="4869" width="14.28515625" style="113" customWidth="1"/>
    <col min="4870" max="4895" width="3.7109375" style="113" customWidth="1"/>
    <col min="4896" max="4896" width="13" style="113" customWidth="1"/>
    <col min="4897" max="4897" width="13.42578125" style="113" customWidth="1"/>
    <col min="4898" max="4898" width="16.7109375" style="113" customWidth="1"/>
    <col min="4899" max="5121" width="11.42578125" style="113"/>
    <col min="5122" max="5122" width="16.85546875" style="113" customWidth="1"/>
    <col min="5123" max="5123" width="10.7109375" style="113" customWidth="1"/>
    <col min="5124" max="5124" width="22.7109375" style="113" customWidth="1"/>
    <col min="5125" max="5125" width="14.28515625" style="113" customWidth="1"/>
    <col min="5126" max="5151" width="3.7109375" style="113" customWidth="1"/>
    <col min="5152" max="5152" width="13" style="113" customWidth="1"/>
    <col min="5153" max="5153" width="13.42578125" style="113" customWidth="1"/>
    <col min="5154" max="5154" width="16.7109375" style="113" customWidth="1"/>
    <col min="5155" max="5377" width="11.42578125" style="113"/>
    <col min="5378" max="5378" width="16.85546875" style="113" customWidth="1"/>
    <col min="5379" max="5379" width="10.7109375" style="113" customWidth="1"/>
    <col min="5380" max="5380" width="22.7109375" style="113" customWidth="1"/>
    <col min="5381" max="5381" width="14.28515625" style="113" customWidth="1"/>
    <col min="5382" max="5407" width="3.7109375" style="113" customWidth="1"/>
    <col min="5408" max="5408" width="13" style="113" customWidth="1"/>
    <col min="5409" max="5409" width="13.42578125" style="113" customWidth="1"/>
    <col min="5410" max="5410" width="16.7109375" style="113" customWidth="1"/>
    <col min="5411" max="5633" width="11.42578125" style="113"/>
    <col min="5634" max="5634" width="16.85546875" style="113" customWidth="1"/>
    <col min="5635" max="5635" width="10.7109375" style="113" customWidth="1"/>
    <col min="5636" max="5636" width="22.7109375" style="113" customWidth="1"/>
    <col min="5637" max="5637" width="14.28515625" style="113" customWidth="1"/>
    <col min="5638" max="5663" width="3.7109375" style="113" customWidth="1"/>
    <col min="5664" max="5664" width="13" style="113" customWidth="1"/>
    <col min="5665" max="5665" width="13.42578125" style="113" customWidth="1"/>
    <col min="5666" max="5666" width="16.7109375" style="113" customWidth="1"/>
    <col min="5667" max="5889" width="11.42578125" style="113"/>
    <col min="5890" max="5890" width="16.85546875" style="113" customWidth="1"/>
    <col min="5891" max="5891" width="10.7109375" style="113" customWidth="1"/>
    <col min="5892" max="5892" width="22.7109375" style="113" customWidth="1"/>
    <col min="5893" max="5893" width="14.28515625" style="113" customWidth="1"/>
    <col min="5894" max="5919" width="3.7109375" style="113" customWidth="1"/>
    <col min="5920" max="5920" width="13" style="113" customWidth="1"/>
    <col min="5921" max="5921" width="13.42578125" style="113" customWidth="1"/>
    <col min="5922" max="5922" width="16.7109375" style="113" customWidth="1"/>
    <col min="5923" max="6145" width="11.42578125" style="113"/>
    <col min="6146" max="6146" width="16.85546875" style="113" customWidth="1"/>
    <col min="6147" max="6147" width="10.7109375" style="113" customWidth="1"/>
    <col min="6148" max="6148" width="22.7109375" style="113" customWidth="1"/>
    <col min="6149" max="6149" width="14.28515625" style="113" customWidth="1"/>
    <col min="6150" max="6175" width="3.7109375" style="113" customWidth="1"/>
    <col min="6176" max="6176" width="13" style="113" customWidth="1"/>
    <col min="6177" max="6177" width="13.42578125" style="113" customWidth="1"/>
    <col min="6178" max="6178" width="16.7109375" style="113" customWidth="1"/>
    <col min="6179" max="6401" width="11.42578125" style="113"/>
    <col min="6402" max="6402" width="16.85546875" style="113" customWidth="1"/>
    <col min="6403" max="6403" width="10.7109375" style="113" customWidth="1"/>
    <col min="6404" max="6404" width="22.7109375" style="113" customWidth="1"/>
    <col min="6405" max="6405" width="14.28515625" style="113" customWidth="1"/>
    <col min="6406" max="6431" width="3.7109375" style="113" customWidth="1"/>
    <col min="6432" max="6432" width="13" style="113" customWidth="1"/>
    <col min="6433" max="6433" width="13.42578125" style="113" customWidth="1"/>
    <col min="6434" max="6434" width="16.7109375" style="113" customWidth="1"/>
    <col min="6435" max="6657" width="11.42578125" style="113"/>
    <col min="6658" max="6658" width="16.85546875" style="113" customWidth="1"/>
    <col min="6659" max="6659" width="10.7109375" style="113" customWidth="1"/>
    <col min="6660" max="6660" width="22.7109375" style="113" customWidth="1"/>
    <col min="6661" max="6661" width="14.28515625" style="113" customWidth="1"/>
    <col min="6662" max="6687" width="3.7109375" style="113" customWidth="1"/>
    <col min="6688" max="6688" width="13" style="113" customWidth="1"/>
    <col min="6689" max="6689" width="13.42578125" style="113" customWidth="1"/>
    <col min="6690" max="6690" width="16.7109375" style="113" customWidth="1"/>
    <col min="6691" max="6913" width="11.42578125" style="113"/>
    <col min="6914" max="6914" width="16.85546875" style="113" customWidth="1"/>
    <col min="6915" max="6915" width="10.7109375" style="113" customWidth="1"/>
    <col min="6916" max="6916" width="22.7109375" style="113" customWidth="1"/>
    <col min="6917" max="6917" width="14.28515625" style="113" customWidth="1"/>
    <col min="6918" max="6943" width="3.7109375" style="113" customWidth="1"/>
    <col min="6944" max="6944" width="13" style="113" customWidth="1"/>
    <col min="6945" max="6945" width="13.42578125" style="113" customWidth="1"/>
    <col min="6946" max="6946" width="16.7109375" style="113" customWidth="1"/>
    <col min="6947" max="7169" width="11.42578125" style="113"/>
    <col min="7170" max="7170" width="16.85546875" style="113" customWidth="1"/>
    <col min="7171" max="7171" width="10.7109375" style="113" customWidth="1"/>
    <col min="7172" max="7172" width="22.7109375" style="113" customWidth="1"/>
    <col min="7173" max="7173" width="14.28515625" style="113" customWidth="1"/>
    <col min="7174" max="7199" width="3.7109375" style="113" customWidth="1"/>
    <col min="7200" max="7200" width="13" style="113" customWidth="1"/>
    <col min="7201" max="7201" width="13.42578125" style="113" customWidth="1"/>
    <col min="7202" max="7202" width="16.7109375" style="113" customWidth="1"/>
    <col min="7203" max="7425" width="11.42578125" style="113"/>
    <col min="7426" max="7426" width="16.85546875" style="113" customWidth="1"/>
    <col min="7427" max="7427" width="10.7109375" style="113" customWidth="1"/>
    <col min="7428" max="7428" width="22.7109375" style="113" customWidth="1"/>
    <col min="7429" max="7429" width="14.28515625" style="113" customWidth="1"/>
    <col min="7430" max="7455" width="3.7109375" style="113" customWidth="1"/>
    <col min="7456" max="7456" width="13" style="113" customWidth="1"/>
    <col min="7457" max="7457" width="13.42578125" style="113" customWidth="1"/>
    <col min="7458" max="7458" width="16.7109375" style="113" customWidth="1"/>
    <col min="7459" max="7681" width="11.42578125" style="113"/>
    <col min="7682" max="7682" width="16.85546875" style="113" customWidth="1"/>
    <col min="7683" max="7683" width="10.7109375" style="113" customWidth="1"/>
    <col min="7684" max="7684" width="22.7109375" style="113" customWidth="1"/>
    <col min="7685" max="7685" width="14.28515625" style="113" customWidth="1"/>
    <col min="7686" max="7711" width="3.7109375" style="113" customWidth="1"/>
    <col min="7712" max="7712" width="13" style="113" customWidth="1"/>
    <col min="7713" max="7713" width="13.42578125" style="113" customWidth="1"/>
    <col min="7714" max="7714" width="16.7109375" style="113" customWidth="1"/>
    <col min="7715" max="7937" width="11.42578125" style="113"/>
    <col min="7938" max="7938" width="16.85546875" style="113" customWidth="1"/>
    <col min="7939" max="7939" width="10.7109375" style="113" customWidth="1"/>
    <col min="7940" max="7940" width="22.7109375" style="113" customWidth="1"/>
    <col min="7941" max="7941" width="14.28515625" style="113" customWidth="1"/>
    <col min="7942" max="7967" width="3.7109375" style="113" customWidth="1"/>
    <col min="7968" max="7968" width="13" style="113" customWidth="1"/>
    <col min="7969" max="7969" width="13.42578125" style="113" customWidth="1"/>
    <col min="7970" max="7970" width="16.7109375" style="113" customWidth="1"/>
    <col min="7971" max="8193" width="11.42578125" style="113"/>
    <col min="8194" max="8194" width="16.85546875" style="113" customWidth="1"/>
    <col min="8195" max="8195" width="10.7109375" style="113" customWidth="1"/>
    <col min="8196" max="8196" width="22.7109375" style="113" customWidth="1"/>
    <col min="8197" max="8197" width="14.28515625" style="113" customWidth="1"/>
    <col min="8198" max="8223" width="3.7109375" style="113" customWidth="1"/>
    <col min="8224" max="8224" width="13" style="113" customWidth="1"/>
    <col min="8225" max="8225" width="13.42578125" style="113" customWidth="1"/>
    <col min="8226" max="8226" width="16.7109375" style="113" customWidth="1"/>
    <col min="8227" max="8449" width="11.42578125" style="113"/>
    <col min="8450" max="8450" width="16.85546875" style="113" customWidth="1"/>
    <col min="8451" max="8451" width="10.7109375" style="113" customWidth="1"/>
    <col min="8452" max="8452" width="22.7109375" style="113" customWidth="1"/>
    <col min="8453" max="8453" width="14.28515625" style="113" customWidth="1"/>
    <col min="8454" max="8479" width="3.7109375" style="113" customWidth="1"/>
    <col min="8480" max="8480" width="13" style="113" customWidth="1"/>
    <col min="8481" max="8481" width="13.42578125" style="113" customWidth="1"/>
    <col min="8482" max="8482" width="16.7109375" style="113" customWidth="1"/>
    <col min="8483" max="8705" width="11.42578125" style="113"/>
    <col min="8706" max="8706" width="16.85546875" style="113" customWidth="1"/>
    <col min="8707" max="8707" width="10.7109375" style="113" customWidth="1"/>
    <col min="8708" max="8708" width="22.7109375" style="113" customWidth="1"/>
    <col min="8709" max="8709" width="14.28515625" style="113" customWidth="1"/>
    <col min="8710" max="8735" width="3.7109375" style="113" customWidth="1"/>
    <col min="8736" max="8736" width="13" style="113" customWidth="1"/>
    <col min="8737" max="8737" width="13.42578125" style="113" customWidth="1"/>
    <col min="8738" max="8738" width="16.7109375" style="113" customWidth="1"/>
    <col min="8739" max="8961" width="11.42578125" style="113"/>
    <col min="8962" max="8962" width="16.85546875" style="113" customWidth="1"/>
    <col min="8963" max="8963" width="10.7109375" style="113" customWidth="1"/>
    <col min="8964" max="8964" width="22.7109375" style="113" customWidth="1"/>
    <col min="8965" max="8965" width="14.28515625" style="113" customWidth="1"/>
    <col min="8966" max="8991" width="3.7109375" style="113" customWidth="1"/>
    <col min="8992" max="8992" width="13" style="113" customWidth="1"/>
    <col min="8993" max="8993" width="13.42578125" style="113" customWidth="1"/>
    <col min="8994" max="8994" width="16.7109375" style="113" customWidth="1"/>
    <col min="8995" max="9217" width="11.42578125" style="113"/>
    <col min="9218" max="9218" width="16.85546875" style="113" customWidth="1"/>
    <col min="9219" max="9219" width="10.7109375" style="113" customWidth="1"/>
    <col min="9220" max="9220" width="22.7109375" style="113" customWidth="1"/>
    <col min="9221" max="9221" width="14.28515625" style="113" customWidth="1"/>
    <col min="9222" max="9247" width="3.7109375" style="113" customWidth="1"/>
    <col min="9248" max="9248" width="13" style="113" customWidth="1"/>
    <col min="9249" max="9249" width="13.42578125" style="113" customWidth="1"/>
    <col min="9250" max="9250" width="16.7109375" style="113" customWidth="1"/>
    <col min="9251" max="9473" width="11.42578125" style="113"/>
    <col min="9474" max="9474" width="16.85546875" style="113" customWidth="1"/>
    <col min="9475" max="9475" width="10.7109375" style="113" customWidth="1"/>
    <col min="9476" max="9476" width="22.7109375" style="113" customWidth="1"/>
    <col min="9477" max="9477" width="14.28515625" style="113" customWidth="1"/>
    <col min="9478" max="9503" width="3.7109375" style="113" customWidth="1"/>
    <col min="9504" max="9504" width="13" style="113" customWidth="1"/>
    <col min="9505" max="9505" width="13.42578125" style="113" customWidth="1"/>
    <col min="9506" max="9506" width="16.7109375" style="113" customWidth="1"/>
    <col min="9507" max="9729" width="11.42578125" style="113"/>
    <col min="9730" max="9730" width="16.85546875" style="113" customWidth="1"/>
    <col min="9731" max="9731" width="10.7109375" style="113" customWidth="1"/>
    <col min="9732" max="9732" width="22.7109375" style="113" customWidth="1"/>
    <col min="9733" max="9733" width="14.28515625" style="113" customWidth="1"/>
    <col min="9734" max="9759" width="3.7109375" style="113" customWidth="1"/>
    <col min="9760" max="9760" width="13" style="113" customWidth="1"/>
    <col min="9761" max="9761" width="13.42578125" style="113" customWidth="1"/>
    <col min="9762" max="9762" width="16.7109375" style="113" customWidth="1"/>
    <col min="9763" max="9985" width="11.42578125" style="113"/>
    <col min="9986" max="9986" width="16.85546875" style="113" customWidth="1"/>
    <col min="9987" max="9987" width="10.7109375" style="113" customWidth="1"/>
    <col min="9988" max="9988" width="22.7109375" style="113" customWidth="1"/>
    <col min="9989" max="9989" width="14.28515625" style="113" customWidth="1"/>
    <col min="9990" max="10015" width="3.7109375" style="113" customWidth="1"/>
    <col min="10016" max="10016" width="13" style="113" customWidth="1"/>
    <col min="10017" max="10017" width="13.42578125" style="113" customWidth="1"/>
    <col min="10018" max="10018" width="16.7109375" style="113" customWidth="1"/>
    <col min="10019" max="10241" width="11.42578125" style="113"/>
    <col min="10242" max="10242" width="16.85546875" style="113" customWidth="1"/>
    <col min="10243" max="10243" width="10.7109375" style="113" customWidth="1"/>
    <col min="10244" max="10244" width="22.7109375" style="113" customWidth="1"/>
    <col min="10245" max="10245" width="14.28515625" style="113" customWidth="1"/>
    <col min="10246" max="10271" width="3.7109375" style="113" customWidth="1"/>
    <col min="10272" max="10272" width="13" style="113" customWidth="1"/>
    <col min="10273" max="10273" width="13.42578125" style="113" customWidth="1"/>
    <col min="10274" max="10274" width="16.7109375" style="113" customWidth="1"/>
    <col min="10275" max="10497" width="11.42578125" style="113"/>
    <col min="10498" max="10498" width="16.85546875" style="113" customWidth="1"/>
    <col min="10499" max="10499" width="10.7109375" style="113" customWidth="1"/>
    <col min="10500" max="10500" width="22.7109375" style="113" customWidth="1"/>
    <col min="10501" max="10501" width="14.28515625" style="113" customWidth="1"/>
    <col min="10502" max="10527" width="3.7109375" style="113" customWidth="1"/>
    <col min="10528" max="10528" width="13" style="113" customWidth="1"/>
    <col min="10529" max="10529" width="13.42578125" style="113" customWidth="1"/>
    <col min="10530" max="10530" width="16.7109375" style="113" customWidth="1"/>
    <col min="10531" max="10753" width="11.42578125" style="113"/>
    <col min="10754" max="10754" width="16.85546875" style="113" customWidth="1"/>
    <col min="10755" max="10755" width="10.7109375" style="113" customWidth="1"/>
    <col min="10756" max="10756" width="22.7109375" style="113" customWidth="1"/>
    <col min="10757" max="10757" width="14.28515625" style="113" customWidth="1"/>
    <col min="10758" max="10783" width="3.7109375" style="113" customWidth="1"/>
    <col min="10784" max="10784" width="13" style="113" customWidth="1"/>
    <col min="10785" max="10785" width="13.42578125" style="113" customWidth="1"/>
    <col min="10786" max="10786" width="16.7109375" style="113" customWidth="1"/>
    <col min="10787" max="11009" width="11.42578125" style="113"/>
    <col min="11010" max="11010" width="16.85546875" style="113" customWidth="1"/>
    <col min="11011" max="11011" width="10.7109375" style="113" customWidth="1"/>
    <col min="11012" max="11012" width="22.7109375" style="113" customWidth="1"/>
    <col min="11013" max="11013" width="14.28515625" style="113" customWidth="1"/>
    <col min="11014" max="11039" width="3.7109375" style="113" customWidth="1"/>
    <col min="11040" max="11040" width="13" style="113" customWidth="1"/>
    <col min="11041" max="11041" width="13.42578125" style="113" customWidth="1"/>
    <col min="11042" max="11042" width="16.7109375" style="113" customWidth="1"/>
    <col min="11043" max="11265" width="11.42578125" style="113"/>
    <col min="11266" max="11266" width="16.85546875" style="113" customWidth="1"/>
    <col min="11267" max="11267" width="10.7109375" style="113" customWidth="1"/>
    <col min="11268" max="11268" width="22.7109375" style="113" customWidth="1"/>
    <col min="11269" max="11269" width="14.28515625" style="113" customWidth="1"/>
    <col min="11270" max="11295" width="3.7109375" style="113" customWidth="1"/>
    <col min="11296" max="11296" width="13" style="113" customWidth="1"/>
    <col min="11297" max="11297" width="13.42578125" style="113" customWidth="1"/>
    <col min="11298" max="11298" width="16.7109375" style="113" customWidth="1"/>
    <col min="11299" max="11521" width="11.42578125" style="113"/>
    <col min="11522" max="11522" width="16.85546875" style="113" customWidth="1"/>
    <col min="11523" max="11523" width="10.7109375" style="113" customWidth="1"/>
    <col min="11524" max="11524" width="22.7109375" style="113" customWidth="1"/>
    <col min="11525" max="11525" width="14.28515625" style="113" customWidth="1"/>
    <col min="11526" max="11551" width="3.7109375" style="113" customWidth="1"/>
    <col min="11552" max="11552" width="13" style="113" customWidth="1"/>
    <col min="11553" max="11553" width="13.42578125" style="113" customWidth="1"/>
    <col min="11554" max="11554" width="16.7109375" style="113" customWidth="1"/>
    <col min="11555" max="11777" width="11.42578125" style="113"/>
    <col min="11778" max="11778" width="16.85546875" style="113" customWidth="1"/>
    <col min="11779" max="11779" width="10.7109375" style="113" customWidth="1"/>
    <col min="11780" max="11780" width="22.7109375" style="113" customWidth="1"/>
    <col min="11781" max="11781" width="14.28515625" style="113" customWidth="1"/>
    <col min="11782" max="11807" width="3.7109375" style="113" customWidth="1"/>
    <col min="11808" max="11808" width="13" style="113" customWidth="1"/>
    <col min="11809" max="11809" width="13.42578125" style="113" customWidth="1"/>
    <col min="11810" max="11810" width="16.7109375" style="113" customWidth="1"/>
    <col min="11811" max="12033" width="11.42578125" style="113"/>
    <col min="12034" max="12034" width="16.85546875" style="113" customWidth="1"/>
    <col min="12035" max="12035" width="10.7109375" style="113" customWidth="1"/>
    <col min="12036" max="12036" width="22.7109375" style="113" customWidth="1"/>
    <col min="12037" max="12037" width="14.28515625" style="113" customWidth="1"/>
    <col min="12038" max="12063" width="3.7109375" style="113" customWidth="1"/>
    <col min="12064" max="12064" width="13" style="113" customWidth="1"/>
    <col min="12065" max="12065" width="13.42578125" style="113" customWidth="1"/>
    <col min="12066" max="12066" width="16.7109375" style="113" customWidth="1"/>
    <col min="12067" max="12289" width="11.42578125" style="113"/>
    <col min="12290" max="12290" width="16.85546875" style="113" customWidth="1"/>
    <col min="12291" max="12291" width="10.7109375" style="113" customWidth="1"/>
    <col min="12292" max="12292" width="22.7109375" style="113" customWidth="1"/>
    <col min="12293" max="12293" width="14.28515625" style="113" customWidth="1"/>
    <col min="12294" max="12319" width="3.7109375" style="113" customWidth="1"/>
    <col min="12320" max="12320" width="13" style="113" customWidth="1"/>
    <col min="12321" max="12321" width="13.42578125" style="113" customWidth="1"/>
    <col min="12322" max="12322" width="16.7109375" style="113" customWidth="1"/>
    <col min="12323" max="12545" width="11.42578125" style="113"/>
    <col min="12546" max="12546" width="16.85546875" style="113" customWidth="1"/>
    <col min="12547" max="12547" width="10.7109375" style="113" customWidth="1"/>
    <col min="12548" max="12548" width="22.7109375" style="113" customWidth="1"/>
    <col min="12549" max="12549" width="14.28515625" style="113" customWidth="1"/>
    <col min="12550" max="12575" width="3.7109375" style="113" customWidth="1"/>
    <col min="12576" max="12576" width="13" style="113" customWidth="1"/>
    <col min="12577" max="12577" width="13.42578125" style="113" customWidth="1"/>
    <col min="12578" max="12578" width="16.7109375" style="113" customWidth="1"/>
    <col min="12579" max="12801" width="11.42578125" style="113"/>
    <col min="12802" max="12802" width="16.85546875" style="113" customWidth="1"/>
    <col min="12803" max="12803" width="10.7109375" style="113" customWidth="1"/>
    <col min="12804" max="12804" width="22.7109375" style="113" customWidth="1"/>
    <col min="12805" max="12805" width="14.28515625" style="113" customWidth="1"/>
    <col min="12806" max="12831" width="3.7109375" style="113" customWidth="1"/>
    <col min="12832" max="12832" width="13" style="113" customWidth="1"/>
    <col min="12833" max="12833" width="13.42578125" style="113" customWidth="1"/>
    <col min="12834" max="12834" width="16.7109375" style="113" customWidth="1"/>
    <col min="12835" max="13057" width="11.42578125" style="113"/>
    <col min="13058" max="13058" width="16.85546875" style="113" customWidth="1"/>
    <col min="13059" max="13059" width="10.7109375" style="113" customWidth="1"/>
    <col min="13060" max="13060" width="22.7109375" style="113" customWidth="1"/>
    <col min="13061" max="13061" width="14.28515625" style="113" customWidth="1"/>
    <col min="13062" max="13087" width="3.7109375" style="113" customWidth="1"/>
    <col min="13088" max="13088" width="13" style="113" customWidth="1"/>
    <col min="13089" max="13089" width="13.42578125" style="113" customWidth="1"/>
    <col min="13090" max="13090" width="16.7109375" style="113" customWidth="1"/>
    <col min="13091" max="13313" width="11.42578125" style="113"/>
    <col min="13314" max="13314" width="16.85546875" style="113" customWidth="1"/>
    <col min="13315" max="13315" width="10.7109375" style="113" customWidth="1"/>
    <col min="13316" max="13316" width="22.7109375" style="113" customWidth="1"/>
    <col min="13317" max="13317" width="14.28515625" style="113" customWidth="1"/>
    <col min="13318" max="13343" width="3.7109375" style="113" customWidth="1"/>
    <col min="13344" max="13344" width="13" style="113" customWidth="1"/>
    <col min="13345" max="13345" width="13.42578125" style="113" customWidth="1"/>
    <col min="13346" max="13346" width="16.7109375" style="113" customWidth="1"/>
    <col min="13347" max="13569" width="11.42578125" style="113"/>
    <col min="13570" max="13570" width="16.85546875" style="113" customWidth="1"/>
    <col min="13571" max="13571" width="10.7109375" style="113" customWidth="1"/>
    <col min="13572" max="13572" width="22.7109375" style="113" customWidth="1"/>
    <col min="13573" max="13573" width="14.28515625" style="113" customWidth="1"/>
    <col min="13574" max="13599" width="3.7109375" style="113" customWidth="1"/>
    <col min="13600" max="13600" width="13" style="113" customWidth="1"/>
    <col min="13601" max="13601" width="13.42578125" style="113" customWidth="1"/>
    <col min="13602" max="13602" width="16.7109375" style="113" customWidth="1"/>
    <col min="13603" max="13825" width="11.42578125" style="113"/>
    <col min="13826" max="13826" width="16.85546875" style="113" customWidth="1"/>
    <col min="13827" max="13827" width="10.7109375" style="113" customWidth="1"/>
    <col min="13828" max="13828" width="22.7109375" style="113" customWidth="1"/>
    <col min="13829" max="13829" width="14.28515625" style="113" customWidth="1"/>
    <col min="13830" max="13855" width="3.7109375" style="113" customWidth="1"/>
    <col min="13856" max="13856" width="13" style="113" customWidth="1"/>
    <col min="13857" max="13857" width="13.42578125" style="113" customWidth="1"/>
    <col min="13858" max="13858" width="16.7109375" style="113" customWidth="1"/>
    <col min="13859" max="14081" width="11.42578125" style="113"/>
    <col min="14082" max="14082" width="16.85546875" style="113" customWidth="1"/>
    <col min="14083" max="14083" width="10.7109375" style="113" customWidth="1"/>
    <col min="14084" max="14084" width="22.7109375" style="113" customWidth="1"/>
    <col min="14085" max="14085" width="14.28515625" style="113" customWidth="1"/>
    <col min="14086" max="14111" width="3.7109375" style="113" customWidth="1"/>
    <col min="14112" max="14112" width="13" style="113" customWidth="1"/>
    <col min="14113" max="14113" width="13.42578125" style="113" customWidth="1"/>
    <col min="14114" max="14114" width="16.7109375" style="113" customWidth="1"/>
    <col min="14115" max="14337" width="11.42578125" style="113"/>
    <col min="14338" max="14338" width="16.85546875" style="113" customWidth="1"/>
    <col min="14339" max="14339" width="10.7109375" style="113" customWidth="1"/>
    <col min="14340" max="14340" width="22.7109375" style="113" customWidth="1"/>
    <col min="14341" max="14341" width="14.28515625" style="113" customWidth="1"/>
    <col min="14342" max="14367" width="3.7109375" style="113" customWidth="1"/>
    <col min="14368" max="14368" width="13" style="113" customWidth="1"/>
    <col min="14369" max="14369" width="13.42578125" style="113" customWidth="1"/>
    <col min="14370" max="14370" width="16.7109375" style="113" customWidth="1"/>
    <col min="14371" max="14593" width="11.42578125" style="113"/>
    <col min="14594" max="14594" width="16.85546875" style="113" customWidth="1"/>
    <col min="14595" max="14595" width="10.7109375" style="113" customWidth="1"/>
    <col min="14596" max="14596" width="22.7109375" style="113" customWidth="1"/>
    <col min="14597" max="14597" width="14.28515625" style="113" customWidth="1"/>
    <col min="14598" max="14623" width="3.7109375" style="113" customWidth="1"/>
    <col min="14624" max="14624" width="13" style="113" customWidth="1"/>
    <col min="14625" max="14625" width="13.42578125" style="113" customWidth="1"/>
    <col min="14626" max="14626" width="16.7109375" style="113" customWidth="1"/>
    <col min="14627" max="14849" width="11.42578125" style="113"/>
    <col min="14850" max="14850" width="16.85546875" style="113" customWidth="1"/>
    <col min="14851" max="14851" width="10.7109375" style="113" customWidth="1"/>
    <col min="14852" max="14852" width="22.7109375" style="113" customWidth="1"/>
    <col min="14853" max="14853" width="14.28515625" style="113" customWidth="1"/>
    <col min="14854" max="14879" width="3.7109375" style="113" customWidth="1"/>
    <col min="14880" max="14880" width="13" style="113" customWidth="1"/>
    <col min="14881" max="14881" width="13.42578125" style="113" customWidth="1"/>
    <col min="14882" max="14882" width="16.7109375" style="113" customWidth="1"/>
    <col min="14883" max="15105" width="11.42578125" style="113"/>
    <col min="15106" max="15106" width="16.85546875" style="113" customWidth="1"/>
    <col min="15107" max="15107" width="10.7109375" style="113" customWidth="1"/>
    <col min="15108" max="15108" width="22.7109375" style="113" customWidth="1"/>
    <col min="15109" max="15109" width="14.28515625" style="113" customWidth="1"/>
    <col min="15110" max="15135" width="3.7109375" style="113" customWidth="1"/>
    <col min="15136" max="15136" width="13" style="113" customWidth="1"/>
    <col min="15137" max="15137" width="13.42578125" style="113" customWidth="1"/>
    <col min="15138" max="15138" width="16.7109375" style="113" customWidth="1"/>
    <col min="15139" max="15361" width="11.42578125" style="113"/>
    <col min="15362" max="15362" width="16.85546875" style="113" customWidth="1"/>
    <col min="15363" max="15363" width="10.7109375" style="113" customWidth="1"/>
    <col min="15364" max="15364" width="22.7109375" style="113" customWidth="1"/>
    <col min="15365" max="15365" width="14.28515625" style="113" customWidth="1"/>
    <col min="15366" max="15391" width="3.7109375" style="113" customWidth="1"/>
    <col min="15392" max="15392" width="13" style="113" customWidth="1"/>
    <col min="15393" max="15393" width="13.42578125" style="113" customWidth="1"/>
    <col min="15394" max="15394" width="16.7109375" style="113" customWidth="1"/>
    <col min="15395" max="15617" width="11.42578125" style="113"/>
    <col min="15618" max="15618" width="16.85546875" style="113" customWidth="1"/>
    <col min="15619" max="15619" width="10.7109375" style="113" customWidth="1"/>
    <col min="15620" max="15620" width="22.7109375" style="113" customWidth="1"/>
    <col min="15621" max="15621" width="14.28515625" style="113" customWidth="1"/>
    <col min="15622" max="15647" width="3.7109375" style="113" customWidth="1"/>
    <col min="15648" max="15648" width="13" style="113" customWidth="1"/>
    <col min="15649" max="15649" width="13.42578125" style="113" customWidth="1"/>
    <col min="15650" max="15650" width="16.7109375" style="113" customWidth="1"/>
    <col min="15651" max="15873" width="11.42578125" style="113"/>
    <col min="15874" max="15874" width="16.85546875" style="113" customWidth="1"/>
    <col min="15875" max="15875" width="10.7109375" style="113" customWidth="1"/>
    <col min="15876" max="15876" width="22.7109375" style="113" customWidth="1"/>
    <col min="15877" max="15877" width="14.28515625" style="113" customWidth="1"/>
    <col min="15878" max="15903" width="3.7109375" style="113" customWidth="1"/>
    <col min="15904" max="15904" width="13" style="113" customWidth="1"/>
    <col min="15905" max="15905" width="13.42578125" style="113" customWidth="1"/>
    <col min="15906" max="15906" width="16.7109375" style="113" customWidth="1"/>
    <col min="15907" max="16129" width="11.42578125" style="113"/>
    <col min="16130" max="16130" width="16.85546875" style="113" customWidth="1"/>
    <col min="16131" max="16131" width="10.7109375" style="113" customWidth="1"/>
    <col min="16132" max="16132" width="22.7109375" style="113" customWidth="1"/>
    <col min="16133" max="16133" width="14.28515625" style="113" customWidth="1"/>
    <col min="16134" max="16159" width="3.7109375" style="113" customWidth="1"/>
    <col min="16160" max="16160" width="13" style="113" customWidth="1"/>
    <col min="16161" max="16161" width="13.42578125" style="113" customWidth="1"/>
    <col min="16162" max="16162" width="16.7109375" style="113" customWidth="1"/>
    <col min="16163" max="16384" width="11.42578125" style="113"/>
  </cols>
  <sheetData>
    <row r="1" spans="1:37" s="6" customFormat="1" ht="13.5" customHeight="1">
      <c r="B1" s="11"/>
      <c r="C1" s="13"/>
      <c r="D1" s="13"/>
      <c r="E1" s="13"/>
      <c r="F1" s="152"/>
      <c r="G1" s="152"/>
      <c r="H1" s="152"/>
      <c r="I1" s="152"/>
      <c r="J1" s="152"/>
      <c r="K1" s="7"/>
    </row>
    <row r="2" spans="1:37" s="6" customFormat="1" ht="13.5" customHeight="1">
      <c r="B2" s="11"/>
      <c r="C2" s="13"/>
      <c r="D2" s="13"/>
      <c r="E2" s="13"/>
      <c r="F2" s="152"/>
      <c r="G2" s="152"/>
      <c r="H2" s="152"/>
      <c r="I2" s="152"/>
      <c r="J2" s="152"/>
      <c r="K2" s="7"/>
    </row>
    <row r="3" spans="1:37" s="6" customFormat="1" ht="13.5" customHeight="1">
      <c r="B3" s="11"/>
      <c r="C3" s="13"/>
      <c r="D3" s="13"/>
      <c r="E3" s="13"/>
      <c r="F3" s="152"/>
      <c r="G3" s="152"/>
      <c r="H3" s="152"/>
      <c r="I3" s="152"/>
      <c r="J3" s="152"/>
      <c r="K3" s="7"/>
    </row>
    <row r="4" spans="1:37" s="6" customFormat="1" ht="54.75" customHeight="1">
      <c r="B4" s="11"/>
      <c r="C4" s="13"/>
      <c r="D4" s="13"/>
      <c r="E4" s="299" t="s">
        <v>338</v>
      </c>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row>
    <row r="5" spans="1:37" s="6" customFormat="1" ht="13.5" customHeight="1">
      <c r="B5" s="11"/>
      <c r="C5" s="13"/>
      <c r="D5" s="13"/>
      <c r="E5" s="13"/>
      <c r="F5" s="152"/>
      <c r="G5" s="152"/>
      <c r="H5" s="152"/>
      <c r="I5" s="152"/>
      <c r="J5" s="152"/>
      <c r="K5" s="7"/>
    </row>
    <row r="6" spans="1:37" s="6" customFormat="1" ht="13.5" customHeight="1">
      <c r="B6" s="11"/>
      <c r="C6" s="13"/>
      <c r="D6" s="13"/>
      <c r="E6" s="13"/>
      <c r="F6" s="152"/>
      <c r="G6" s="152"/>
      <c r="H6" s="152"/>
      <c r="I6" s="152"/>
      <c r="J6" s="152"/>
      <c r="K6" s="7"/>
    </row>
    <row r="7" spans="1:37" s="6" customFormat="1" ht="13.5" customHeight="1">
      <c r="B7" s="11"/>
      <c r="C7" s="13"/>
      <c r="D7" s="13"/>
      <c r="E7" s="13"/>
      <c r="F7" s="152"/>
      <c r="G7" s="152"/>
      <c r="H7" s="152"/>
      <c r="I7" s="152"/>
      <c r="J7" s="152"/>
      <c r="K7" s="7"/>
    </row>
    <row r="8" spans="1:37" s="3" customFormat="1" ht="18.75" customHeight="1">
      <c r="B8" s="11"/>
      <c r="C8" s="13"/>
      <c r="D8" s="13"/>
      <c r="E8" s="13"/>
      <c r="F8" s="152"/>
      <c r="G8" s="152"/>
      <c r="H8" s="152"/>
      <c r="I8" s="152"/>
      <c r="J8" s="152"/>
      <c r="K8" s="1"/>
    </row>
    <row r="9" spans="1:37" s="3" customFormat="1" ht="25.5" customHeight="1">
      <c r="B9" s="11"/>
      <c r="C9" s="13"/>
      <c r="D9" s="13"/>
      <c r="E9" s="13"/>
      <c r="F9" s="152"/>
      <c r="G9" s="152"/>
      <c r="H9" s="152"/>
      <c r="I9" s="152"/>
      <c r="J9" s="152"/>
      <c r="K9" s="1"/>
    </row>
    <row r="10" spans="1:37" s="3" customFormat="1" ht="14.25" customHeight="1">
      <c r="B10" s="11"/>
      <c r="C10" s="13"/>
      <c r="D10" s="13"/>
      <c r="E10" s="13"/>
      <c r="F10" s="152"/>
      <c r="G10" s="152"/>
      <c r="H10" s="152"/>
      <c r="I10" s="152"/>
      <c r="J10" s="152"/>
      <c r="K10" s="1"/>
    </row>
    <row r="11" spans="1:37" s="3" customFormat="1" ht="14.25" customHeight="1">
      <c r="B11" s="10"/>
      <c r="C11" s="13"/>
      <c r="D11" s="146"/>
      <c r="E11" s="146"/>
      <c r="F11" s="153"/>
      <c r="G11" s="153"/>
      <c r="H11" s="153"/>
      <c r="I11" s="153"/>
      <c r="J11" s="153"/>
      <c r="K11" s="1"/>
    </row>
    <row r="12" spans="1:37" ht="30" customHeight="1">
      <c r="A12" s="428"/>
      <c r="B12" s="428"/>
      <c r="C12" s="428"/>
      <c r="D12" s="428"/>
      <c r="E12" s="431" t="s">
        <v>339</v>
      </c>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4" t="s">
        <v>340</v>
      </c>
      <c r="AK12" s="435"/>
    </row>
    <row r="13" spans="1:37" ht="30" customHeight="1">
      <c r="A13" s="429"/>
      <c r="B13" s="429"/>
      <c r="C13" s="429"/>
      <c r="D13" s="429"/>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6"/>
      <c r="AK13" s="436"/>
    </row>
    <row r="14" spans="1:37" ht="27" customHeight="1">
      <c r="A14" s="429"/>
      <c r="B14" s="429"/>
      <c r="C14" s="429"/>
      <c r="D14" s="429"/>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6"/>
      <c r="AK14" s="436"/>
    </row>
    <row r="15" spans="1:37" ht="29.25" customHeight="1">
      <c r="A15" s="430"/>
      <c r="B15" s="430"/>
      <c r="C15" s="430"/>
      <c r="D15" s="430"/>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7"/>
      <c r="AK15" s="437"/>
    </row>
    <row r="16" spans="1:37" ht="26.25" customHeight="1">
      <c r="A16" s="438" t="s">
        <v>341</v>
      </c>
      <c r="B16" s="438"/>
      <c r="C16" s="438"/>
      <c r="D16" s="438"/>
      <c r="E16" s="438"/>
      <c r="F16" s="438" t="s">
        <v>342</v>
      </c>
      <c r="G16" s="438"/>
      <c r="H16" s="438"/>
      <c r="I16" s="438"/>
      <c r="J16" s="438"/>
      <c r="K16" s="438"/>
      <c r="L16" s="438"/>
      <c r="M16" s="438"/>
      <c r="N16" s="438"/>
      <c r="O16" s="438"/>
      <c r="P16" s="438"/>
      <c r="Q16" s="438"/>
      <c r="R16" s="438"/>
      <c r="S16" s="438"/>
      <c r="T16" s="438"/>
      <c r="U16" s="438"/>
      <c r="V16" s="438"/>
      <c r="W16" s="438"/>
      <c r="X16" s="438"/>
      <c r="Y16" s="438"/>
      <c r="Z16" s="438"/>
      <c r="AA16" s="439" t="s">
        <v>343</v>
      </c>
      <c r="AB16" s="440"/>
      <c r="AC16" s="440"/>
      <c r="AD16" s="440"/>
      <c r="AE16" s="440"/>
      <c r="AF16" s="440"/>
      <c r="AG16" s="441"/>
      <c r="AH16" s="235" t="s">
        <v>344</v>
      </c>
      <c r="AI16" s="235" t="s">
        <v>37</v>
      </c>
      <c r="AJ16" s="439" t="s">
        <v>345</v>
      </c>
      <c r="AK16" s="441"/>
    </row>
    <row r="17" spans="1:37" ht="60" customHeight="1">
      <c r="A17" s="420" t="s">
        <v>346</v>
      </c>
      <c r="B17" s="420"/>
      <c r="C17" s="420"/>
      <c r="D17" s="420"/>
      <c r="E17" s="420"/>
      <c r="F17" s="421">
        <v>0.9</v>
      </c>
      <c r="G17" s="421"/>
      <c r="H17" s="421"/>
      <c r="I17" s="421"/>
      <c r="J17" s="421"/>
      <c r="K17" s="421"/>
      <c r="L17" s="421"/>
      <c r="M17" s="421"/>
      <c r="N17" s="421"/>
      <c r="O17" s="421"/>
      <c r="P17" s="421"/>
      <c r="Q17" s="421"/>
      <c r="R17" s="421"/>
      <c r="S17" s="421"/>
      <c r="T17" s="421"/>
      <c r="U17" s="421"/>
      <c r="V17" s="421"/>
      <c r="W17" s="421"/>
      <c r="X17" s="421"/>
      <c r="Y17" s="421"/>
      <c r="Z17" s="421"/>
      <c r="AA17" s="422" t="s">
        <v>347</v>
      </c>
      <c r="AB17" s="423"/>
      <c r="AC17" s="423"/>
      <c r="AD17" s="423"/>
      <c r="AE17" s="423"/>
      <c r="AF17" s="423"/>
      <c r="AG17" s="424"/>
      <c r="AH17" s="234" t="s">
        <v>348</v>
      </c>
      <c r="AI17" s="234" t="s">
        <v>349</v>
      </c>
      <c r="AJ17" s="425" t="s">
        <v>350</v>
      </c>
      <c r="AK17" s="426"/>
    </row>
    <row r="18" spans="1:37" s="114" customFormat="1" ht="21.75" customHeight="1">
      <c r="A18" s="427" t="s">
        <v>351</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row>
    <row r="19" spans="1:37" ht="21" customHeight="1">
      <c r="A19" s="399" t="s">
        <v>352</v>
      </c>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row>
    <row r="20" spans="1:37" ht="21" customHeight="1">
      <c r="A20" s="399" t="s">
        <v>353</v>
      </c>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row>
    <row r="21" spans="1:37" ht="21" customHeight="1">
      <c r="A21" s="399" t="s">
        <v>354</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row>
    <row r="22" spans="1:37" ht="27" customHeight="1">
      <c r="A22" s="412" t="s">
        <v>355</v>
      </c>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row>
    <row r="23" spans="1:37" ht="27" customHeight="1">
      <c r="A23" s="413" t="s">
        <v>356</v>
      </c>
      <c r="B23" s="413"/>
      <c r="C23" s="413"/>
      <c r="D23" s="414"/>
      <c r="E23" s="414"/>
      <c r="F23" s="413" t="s">
        <v>357</v>
      </c>
      <c r="G23" s="413"/>
      <c r="H23" s="413"/>
      <c r="I23" s="413"/>
      <c r="J23" s="413"/>
      <c r="K23" s="413"/>
      <c r="L23" s="415" t="s">
        <v>358</v>
      </c>
      <c r="M23" s="415"/>
      <c r="N23" s="415"/>
      <c r="O23" s="415"/>
      <c r="P23" s="415"/>
      <c r="Q23" s="415"/>
      <c r="R23" s="416" t="s">
        <v>359</v>
      </c>
      <c r="S23" s="413"/>
      <c r="T23" s="413"/>
      <c r="U23" s="413"/>
      <c r="V23" s="413"/>
      <c r="W23" s="413"/>
      <c r="X23" s="413" t="s">
        <v>360</v>
      </c>
      <c r="Y23" s="413"/>
      <c r="Z23" s="413"/>
      <c r="AA23" s="413"/>
      <c r="AB23" s="413"/>
      <c r="AC23" s="413"/>
      <c r="AD23" s="413" t="s">
        <v>361</v>
      </c>
      <c r="AE23" s="413"/>
      <c r="AF23" s="413"/>
      <c r="AG23" s="413"/>
      <c r="AH23" s="413"/>
      <c r="AI23" s="417" t="s">
        <v>362</v>
      </c>
      <c r="AJ23" s="413" t="s">
        <v>363</v>
      </c>
      <c r="AK23" s="413" t="s">
        <v>364</v>
      </c>
    </row>
    <row r="24" spans="1:37" ht="26.25" customHeight="1">
      <c r="A24" s="413"/>
      <c r="B24" s="413"/>
      <c r="C24" s="413"/>
      <c r="D24" s="414"/>
      <c r="E24" s="414"/>
      <c r="F24" s="413" t="s">
        <v>365</v>
      </c>
      <c r="G24" s="413"/>
      <c r="H24" s="413" t="s">
        <v>366</v>
      </c>
      <c r="I24" s="413"/>
      <c r="J24" s="413" t="s">
        <v>367</v>
      </c>
      <c r="K24" s="413"/>
      <c r="L24" s="415" t="s">
        <v>368</v>
      </c>
      <c r="M24" s="415"/>
      <c r="N24" s="415" t="s">
        <v>369</v>
      </c>
      <c r="O24" s="415"/>
      <c r="P24" s="415" t="s">
        <v>370</v>
      </c>
      <c r="Q24" s="415"/>
      <c r="R24" s="416" t="s">
        <v>371</v>
      </c>
      <c r="S24" s="413"/>
      <c r="T24" s="413" t="s">
        <v>372</v>
      </c>
      <c r="U24" s="413"/>
      <c r="V24" s="413" t="s">
        <v>373</v>
      </c>
      <c r="W24" s="413"/>
      <c r="X24" s="413" t="s">
        <v>374</v>
      </c>
      <c r="Y24" s="413"/>
      <c r="Z24" s="413" t="s">
        <v>375</v>
      </c>
      <c r="AA24" s="413"/>
      <c r="AB24" s="413" t="s">
        <v>376</v>
      </c>
      <c r="AC24" s="413"/>
      <c r="AD24" s="413"/>
      <c r="AE24" s="413"/>
      <c r="AF24" s="413"/>
      <c r="AG24" s="413"/>
      <c r="AH24" s="413"/>
      <c r="AI24" s="418"/>
      <c r="AJ24" s="413"/>
      <c r="AK24" s="413"/>
    </row>
    <row r="25" spans="1:37" ht="12.75" customHeight="1">
      <c r="A25" s="413"/>
      <c r="B25" s="413"/>
      <c r="C25" s="413"/>
      <c r="D25" s="414"/>
      <c r="E25" s="414"/>
      <c r="F25" s="236" t="s">
        <v>313</v>
      </c>
      <c r="G25" s="236" t="s">
        <v>377</v>
      </c>
      <c r="H25" s="236" t="s">
        <v>313</v>
      </c>
      <c r="I25" s="236" t="s">
        <v>377</v>
      </c>
      <c r="J25" s="236" t="s">
        <v>313</v>
      </c>
      <c r="K25" s="236" t="s">
        <v>377</v>
      </c>
      <c r="L25" s="237" t="s">
        <v>313</v>
      </c>
      <c r="M25" s="237" t="s">
        <v>377</v>
      </c>
      <c r="N25" s="237" t="s">
        <v>313</v>
      </c>
      <c r="O25" s="237" t="s">
        <v>377</v>
      </c>
      <c r="P25" s="237" t="s">
        <v>313</v>
      </c>
      <c r="Q25" s="237" t="s">
        <v>377</v>
      </c>
      <c r="R25" s="238" t="s">
        <v>313</v>
      </c>
      <c r="S25" s="236" t="s">
        <v>377</v>
      </c>
      <c r="T25" s="236" t="s">
        <v>313</v>
      </c>
      <c r="U25" s="236" t="s">
        <v>377</v>
      </c>
      <c r="V25" s="236" t="s">
        <v>313</v>
      </c>
      <c r="W25" s="236" t="s">
        <v>377</v>
      </c>
      <c r="X25" s="236" t="s">
        <v>313</v>
      </c>
      <c r="Y25" s="236" t="s">
        <v>377</v>
      </c>
      <c r="Z25" s="236" t="s">
        <v>313</v>
      </c>
      <c r="AA25" s="236" t="s">
        <v>377</v>
      </c>
      <c r="AB25" s="236" t="s">
        <v>313</v>
      </c>
      <c r="AC25" s="236" t="s">
        <v>377</v>
      </c>
      <c r="AD25" s="115" t="s">
        <v>313</v>
      </c>
      <c r="AE25" s="116" t="s">
        <v>377</v>
      </c>
      <c r="AF25" s="117" t="s">
        <v>378</v>
      </c>
      <c r="AG25" s="118" t="s">
        <v>379</v>
      </c>
      <c r="AH25" s="236" t="s">
        <v>380</v>
      </c>
      <c r="AI25" s="419"/>
      <c r="AJ25" s="413"/>
      <c r="AK25" s="413"/>
    </row>
    <row r="26" spans="1:37" ht="48.75" customHeight="1">
      <c r="A26" s="400" t="s">
        <v>381</v>
      </c>
      <c r="B26" s="402" t="s">
        <v>382</v>
      </c>
      <c r="C26" s="390" t="s">
        <v>383</v>
      </c>
      <c r="D26" s="119" t="s">
        <v>384</v>
      </c>
      <c r="E26" s="120" t="s">
        <v>385</v>
      </c>
      <c r="F26" s="245"/>
      <c r="G26" s="245"/>
      <c r="H26" s="245" t="s">
        <v>313</v>
      </c>
      <c r="I26" s="245" t="s">
        <v>377</v>
      </c>
      <c r="J26" s="245"/>
      <c r="K26" s="232"/>
      <c r="L26" s="122"/>
      <c r="M26" s="122"/>
      <c r="N26" s="122"/>
      <c r="O26" s="122"/>
      <c r="P26" s="122"/>
      <c r="Q26" s="122"/>
      <c r="R26" s="233"/>
      <c r="S26" s="245"/>
      <c r="T26" s="245"/>
      <c r="U26" s="245"/>
      <c r="V26" s="245"/>
      <c r="W26" s="245"/>
      <c r="X26" s="245"/>
      <c r="Y26" s="245"/>
      <c r="Z26" s="245"/>
      <c r="AA26" s="245"/>
      <c r="AB26" s="245"/>
      <c r="AC26" s="245"/>
      <c r="AD26" s="245">
        <f t="shared" ref="AD26:AD89" si="0">COUNTIF(F26:AC26,"P")</f>
        <v>1</v>
      </c>
      <c r="AE26" s="245">
        <f t="shared" ref="AE26:AE89" si="1">COUNTIF(F26:AC26,"E")</f>
        <v>1</v>
      </c>
      <c r="AF26" s="245">
        <f t="shared" ref="AF26:AF89" si="2">COUNTIF(G26:AD26,"S")</f>
        <v>0</v>
      </c>
      <c r="AG26" s="245">
        <f t="shared" ref="AG26:AG89" si="3">COUNTIF(F26:AC26,"R")</f>
        <v>0</v>
      </c>
      <c r="AH26" s="123"/>
      <c r="AI26" s="234" t="s">
        <v>386</v>
      </c>
      <c r="AJ26" s="240" t="s">
        <v>387</v>
      </c>
      <c r="AK26" s="119"/>
    </row>
    <row r="27" spans="1:37" ht="42.75" customHeight="1">
      <c r="A27" s="401"/>
      <c r="B27" s="402"/>
      <c r="C27" s="390"/>
      <c r="D27" s="403" t="s">
        <v>388</v>
      </c>
      <c r="E27" s="124" t="s">
        <v>389</v>
      </c>
      <c r="F27" s="245"/>
      <c r="G27" s="245"/>
      <c r="H27" s="245" t="s">
        <v>313</v>
      </c>
      <c r="I27" s="245" t="s">
        <v>377</v>
      </c>
      <c r="J27" s="245"/>
      <c r="K27" s="232"/>
      <c r="L27" s="122"/>
      <c r="M27" s="122"/>
      <c r="N27" s="122"/>
      <c r="O27" s="122"/>
      <c r="P27" s="122"/>
      <c r="Q27" s="122"/>
      <c r="R27" s="233"/>
      <c r="S27" s="245"/>
      <c r="T27" s="245"/>
      <c r="U27" s="245"/>
      <c r="V27" s="245"/>
      <c r="W27" s="245"/>
      <c r="X27" s="245"/>
      <c r="Y27" s="245"/>
      <c r="Z27" s="245"/>
      <c r="AA27" s="245"/>
      <c r="AB27" s="245"/>
      <c r="AC27" s="245"/>
      <c r="AD27" s="245">
        <f t="shared" si="0"/>
        <v>1</v>
      </c>
      <c r="AE27" s="245">
        <f t="shared" si="1"/>
        <v>1</v>
      </c>
      <c r="AF27" s="245">
        <f t="shared" si="2"/>
        <v>0</v>
      </c>
      <c r="AG27" s="245">
        <f t="shared" si="3"/>
        <v>0</v>
      </c>
      <c r="AH27" s="123"/>
      <c r="AI27" s="234" t="s">
        <v>390</v>
      </c>
      <c r="AJ27" s="240" t="s">
        <v>391</v>
      </c>
      <c r="AK27" s="119"/>
    </row>
    <row r="28" spans="1:37" ht="42.75" customHeight="1">
      <c r="A28" s="401"/>
      <c r="B28" s="402"/>
      <c r="C28" s="390"/>
      <c r="D28" s="403"/>
      <c r="E28" s="124" t="s">
        <v>392</v>
      </c>
      <c r="F28" s="245"/>
      <c r="G28" s="245"/>
      <c r="H28" s="245"/>
      <c r="I28" s="245"/>
      <c r="J28" s="245"/>
      <c r="K28" s="232"/>
      <c r="L28" s="122" t="s">
        <v>313</v>
      </c>
      <c r="M28" s="122" t="s">
        <v>379</v>
      </c>
      <c r="N28" s="122"/>
      <c r="O28" s="122"/>
      <c r="P28" s="125"/>
      <c r="Q28" s="122" t="s">
        <v>377</v>
      </c>
      <c r="R28" s="233"/>
      <c r="S28" s="245"/>
      <c r="T28" s="245"/>
      <c r="U28" s="245"/>
      <c r="V28" s="245"/>
      <c r="W28" s="245"/>
      <c r="X28" s="245"/>
      <c r="Y28" s="245"/>
      <c r="Z28" s="245"/>
      <c r="AA28" s="245"/>
      <c r="AB28" s="245"/>
      <c r="AC28" s="245"/>
      <c r="AD28" s="245">
        <f t="shared" si="0"/>
        <v>1</v>
      </c>
      <c r="AE28" s="245">
        <f t="shared" si="1"/>
        <v>1</v>
      </c>
      <c r="AF28" s="245">
        <f t="shared" si="2"/>
        <v>0</v>
      </c>
      <c r="AG28" s="245">
        <f t="shared" si="3"/>
        <v>1</v>
      </c>
      <c r="AH28" s="123"/>
      <c r="AI28" s="234" t="s">
        <v>393</v>
      </c>
      <c r="AJ28" s="240" t="s">
        <v>394</v>
      </c>
      <c r="AK28" s="119"/>
    </row>
    <row r="29" spans="1:37" ht="54" customHeight="1">
      <c r="A29" s="401"/>
      <c r="B29" s="402"/>
      <c r="C29" s="390"/>
      <c r="D29" s="126" t="s">
        <v>395</v>
      </c>
      <c r="E29" s="120" t="s">
        <v>396</v>
      </c>
      <c r="F29" s="245"/>
      <c r="G29" s="245"/>
      <c r="H29" s="245"/>
      <c r="I29" s="245"/>
      <c r="J29" s="245"/>
      <c r="K29" s="232"/>
      <c r="L29" s="122"/>
      <c r="M29" s="122"/>
      <c r="N29" s="122"/>
      <c r="O29" s="122"/>
      <c r="P29" s="127"/>
      <c r="Q29" s="122"/>
      <c r="R29" s="245" t="s">
        <v>313</v>
      </c>
      <c r="S29" s="245"/>
      <c r="T29" s="245"/>
      <c r="U29" s="245"/>
      <c r="V29" s="245"/>
      <c r="W29" s="245"/>
      <c r="X29" s="245"/>
      <c r="Y29" s="245"/>
      <c r="Z29" s="245"/>
      <c r="AA29" s="245"/>
      <c r="AB29" s="245" t="s">
        <v>313</v>
      </c>
      <c r="AC29" s="245"/>
      <c r="AD29" s="245">
        <f t="shared" si="0"/>
        <v>2</v>
      </c>
      <c r="AE29" s="245">
        <f t="shared" si="1"/>
        <v>0</v>
      </c>
      <c r="AF29" s="245">
        <f t="shared" si="2"/>
        <v>0</v>
      </c>
      <c r="AG29" s="245">
        <f t="shared" si="3"/>
        <v>0</v>
      </c>
      <c r="AH29" s="123"/>
      <c r="AI29" s="234" t="s">
        <v>397</v>
      </c>
      <c r="AJ29" s="234" t="s">
        <v>398</v>
      </c>
      <c r="AK29" s="119"/>
    </row>
    <row r="30" spans="1:37" ht="42.75" customHeight="1">
      <c r="A30" s="401"/>
      <c r="B30" s="402"/>
      <c r="C30" s="390"/>
      <c r="D30" s="126" t="s">
        <v>399</v>
      </c>
      <c r="E30" s="120" t="s">
        <v>400</v>
      </c>
      <c r="F30" s="245"/>
      <c r="G30" s="245"/>
      <c r="H30" s="245"/>
      <c r="I30" s="245"/>
      <c r="J30" s="245" t="s">
        <v>313</v>
      </c>
      <c r="K30" s="245" t="s">
        <v>377</v>
      </c>
      <c r="L30" s="122"/>
      <c r="M30" s="122"/>
      <c r="N30" s="122"/>
      <c r="O30" s="122"/>
      <c r="P30" s="122"/>
      <c r="Q30" s="122"/>
      <c r="R30" s="233"/>
      <c r="S30" s="245"/>
      <c r="T30" s="245"/>
      <c r="U30" s="245"/>
      <c r="V30" s="245"/>
      <c r="W30" s="245"/>
      <c r="X30" s="245"/>
      <c r="Y30" s="245"/>
      <c r="Z30" s="245"/>
      <c r="AA30" s="245"/>
      <c r="AB30" s="245"/>
      <c r="AC30" s="245"/>
      <c r="AD30" s="245">
        <f t="shared" si="0"/>
        <v>1</v>
      </c>
      <c r="AE30" s="245">
        <f t="shared" si="1"/>
        <v>1</v>
      </c>
      <c r="AF30" s="245">
        <f t="shared" si="2"/>
        <v>0</v>
      </c>
      <c r="AG30" s="245">
        <f t="shared" si="3"/>
        <v>0</v>
      </c>
      <c r="AH30" s="123"/>
      <c r="AI30" s="234" t="s">
        <v>401</v>
      </c>
      <c r="AJ30" s="234" t="s">
        <v>402</v>
      </c>
      <c r="AK30" s="119"/>
    </row>
    <row r="31" spans="1:37" ht="42.75" customHeight="1">
      <c r="A31" s="401"/>
      <c r="B31" s="402"/>
      <c r="C31" s="390"/>
      <c r="D31" s="404" t="s">
        <v>403</v>
      </c>
      <c r="E31" s="120" t="s">
        <v>404</v>
      </c>
      <c r="F31" s="245"/>
      <c r="G31" s="245"/>
      <c r="H31" s="245"/>
      <c r="I31" s="245"/>
      <c r="J31" s="245" t="s">
        <v>313</v>
      </c>
      <c r="K31" s="245" t="s">
        <v>377</v>
      </c>
      <c r="L31" s="122" t="s">
        <v>313</v>
      </c>
      <c r="M31" s="122" t="s">
        <v>377</v>
      </c>
      <c r="N31" s="122"/>
      <c r="O31" s="122"/>
      <c r="P31" s="122"/>
      <c r="Q31" s="122"/>
      <c r="R31" s="233"/>
      <c r="S31" s="245"/>
      <c r="T31" s="245"/>
      <c r="U31" s="245"/>
      <c r="V31" s="245"/>
      <c r="W31" s="245"/>
      <c r="X31" s="245"/>
      <c r="Y31" s="245"/>
      <c r="Z31" s="245"/>
      <c r="AA31" s="245"/>
      <c r="AB31" s="245"/>
      <c r="AC31" s="245"/>
      <c r="AD31" s="245">
        <f t="shared" si="0"/>
        <v>2</v>
      </c>
      <c r="AE31" s="245">
        <f t="shared" si="1"/>
        <v>2</v>
      </c>
      <c r="AF31" s="245">
        <f t="shared" si="2"/>
        <v>0</v>
      </c>
      <c r="AG31" s="245">
        <f t="shared" si="3"/>
        <v>0</v>
      </c>
      <c r="AH31" s="123"/>
      <c r="AI31" s="234" t="s">
        <v>405</v>
      </c>
      <c r="AJ31" s="234" t="s">
        <v>406</v>
      </c>
      <c r="AK31" s="119"/>
    </row>
    <row r="32" spans="1:37" ht="34.5" customHeight="1">
      <c r="A32" s="401"/>
      <c r="B32" s="402"/>
      <c r="C32" s="390"/>
      <c r="D32" s="405"/>
      <c r="E32" s="120" t="s">
        <v>407</v>
      </c>
      <c r="F32" s="245"/>
      <c r="G32" s="245"/>
      <c r="H32" s="245"/>
      <c r="I32" s="245"/>
      <c r="J32" s="245"/>
      <c r="K32" s="232"/>
      <c r="L32" s="122" t="s">
        <v>313</v>
      </c>
      <c r="M32" s="122" t="s">
        <v>377</v>
      </c>
      <c r="N32" s="122"/>
      <c r="O32" s="122" t="s">
        <v>377</v>
      </c>
      <c r="P32" s="122"/>
      <c r="Q32" s="122"/>
      <c r="R32" s="233"/>
      <c r="S32" s="245"/>
      <c r="T32" s="245"/>
      <c r="U32" s="245"/>
      <c r="V32" s="245"/>
      <c r="W32" s="245"/>
      <c r="X32" s="245"/>
      <c r="Y32" s="245"/>
      <c r="Z32" s="245"/>
      <c r="AA32" s="245"/>
      <c r="AB32" s="245"/>
      <c r="AC32" s="245"/>
      <c r="AD32" s="245">
        <f t="shared" si="0"/>
        <v>1</v>
      </c>
      <c r="AE32" s="245">
        <f t="shared" si="1"/>
        <v>2</v>
      </c>
      <c r="AF32" s="245">
        <f t="shared" si="2"/>
        <v>0</v>
      </c>
      <c r="AG32" s="245">
        <f t="shared" si="3"/>
        <v>0</v>
      </c>
      <c r="AH32" s="123"/>
      <c r="AI32" s="234" t="s">
        <v>408</v>
      </c>
      <c r="AJ32" s="234" t="s">
        <v>409</v>
      </c>
      <c r="AK32" s="119"/>
    </row>
    <row r="33" spans="1:37" ht="43.5" customHeight="1">
      <c r="A33" s="401"/>
      <c r="B33" s="402"/>
      <c r="C33" s="390"/>
      <c r="D33" s="405"/>
      <c r="E33" s="120" t="s">
        <v>410</v>
      </c>
      <c r="F33" s="245"/>
      <c r="G33" s="245"/>
      <c r="H33" s="245"/>
      <c r="I33" s="245"/>
      <c r="J33" s="245"/>
      <c r="K33" s="232"/>
      <c r="L33" s="122" t="s">
        <v>313</v>
      </c>
      <c r="M33" s="122" t="s">
        <v>377</v>
      </c>
      <c r="N33" s="122" t="s">
        <v>313</v>
      </c>
      <c r="O33" s="122" t="s">
        <v>377</v>
      </c>
      <c r="P33" s="122"/>
      <c r="Q33" s="122"/>
      <c r="R33" s="233"/>
      <c r="S33" s="245"/>
      <c r="T33" s="245"/>
      <c r="U33" s="245"/>
      <c r="V33" s="245"/>
      <c r="W33" s="245"/>
      <c r="X33" s="245"/>
      <c r="Y33" s="245"/>
      <c r="Z33" s="245"/>
      <c r="AA33" s="245"/>
      <c r="AB33" s="245"/>
      <c r="AC33" s="245"/>
      <c r="AD33" s="245">
        <f t="shared" si="0"/>
        <v>2</v>
      </c>
      <c r="AE33" s="245">
        <f t="shared" si="1"/>
        <v>2</v>
      </c>
      <c r="AF33" s="245">
        <f t="shared" si="2"/>
        <v>0</v>
      </c>
      <c r="AG33" s="245">
        <f t="shared" si="3"/>
        <v>0</v>
      </c>
      <c r="AH33" s="123"/>
      <c r="AI33" s="234" t="s">
        <v>411</v>
      </c>
      <c r="AJ33" s="234" t="s">
        <v>412</v>
      </c>
      <c r="AK33" s="119"/>
    </row>
    <row r="34" spans="1:37" ht="45.75" customHeight="1">
      <c r="A34" s="401"/>
      <c r="B34" s="402"/>
      <c r="C34" s="390"/>
      <c r="D34" s="405"/>
      <c r="E34" s="120" t="s">
        <v>413</v>
      </c>
      <c r="F34" s="245"/>
      <c r="G34" s="245"/>
      <c r="H34" s="245"/>
      <c r="I34" s="245"/>
      <c r="J34" s="245"/>
      <c r="K34" s="232"/>
      <c r="L34" s="122"/>
      <c r="M34" s="122"/>
      <c r="N34" s="122"/>
      <c r="O34" s="122"/>
      <c r="P34" s="122" t="s">
        <v>313</v>
      </c>
      <c r="Q34" s="122" t="s">
        <v>377</v>
      </c>
      <c r="R34" s="233"/>
      <c r="S34" s="245"/>
      <c r="T34" s="245"/>
      <c r="U34" s="245"/>
      <c r="V34" s="245"/>
      <c r="W34" s="245"/>
      <c r="X34" s="245"/>
      <c r="Y34" s="245"/>
      <c r="Z34" s="245"/>
      <c r="AA34" s="245"/>
      <c r="AB34" s="245"/>
      <c r="AC34" s="245"/>
      <c r="AD34" s="245">
        <f t="shared" si="0"/>
        <v>1</v>
      </c>
      <c r="AE34" s="245">
        <f t="shared" si="1"/>
        <v>1</v>
      </c>
      <c r="AF34" s="245">
        <f t="shared" si="2"/>
        <v>0</v>
      </c>
      <c r="AG34" s="245">
        <f t="shared" si="3"/>
        <v>0</v>
      </c>
      <c r="AH34" s="123"/>
      <c r="AI34" s="234" t="s">
        <v>414</v>
      </c>
      <c r="AJ34" s="234" t="s">
        <v>415</v>
      </c>
      <c r="AK34" s="119"/>
    </row>
    <row r="35" spans="1:37" ht="37.5" customHeight="1">
      <c r="A35" s="401"/>
      <c r="B35" s="402"/>
      <c r="C35" s="390"/>
      <c r="D35" s="405"/>
      <c r="E35" s="126" t="s">
        <v>416</v>
      </c>
      <c r="F35" s="245" t="s">
        <v>313</v>
      </c>
      <c r="G35" s="245" t="s">
        <v>377</v>
      </c>
      <c r="H35" s="245" t="s">
        <v>313</v>
      </c>
      <c r="I35" s="245" t="s">
        <v>377</v>
      </c>
      <c r="J35" s="245" t="s">
        <v>313</v>
      </c>
      <c r="K35" s="245" t="s">
        <v>377</v>
      </c>
      <c r="L35" s="122" t="s">
        <v>313</v>
      </c>
      <c r="M35" s="122" t="s">
        <v>377</v>
      </c>
      <c r="N35" s="122" t="s">
        <v>313</v>
      </c>
      <c r="O35" s="122" t="s">
        <v>377</v>
      </c>
      <c r="P35" s="122" t="s">
        <v>313</v>
      </c>
      <c r="Q35" s="122" t="s">
        <v>377</v>
      </c>
      <c r="R35" s="245" t="s">
        <v>313</v>
      </c>
      <c r="S35" s="245"/>
      <c r="T35" s="245" t="s">
        <v>313</v>
      </c>
      <c r="U35" s="245"/>
      <c r="V35" s="245" t="s">
        <v>313</v>
      </c>
      <c r="W35" s="245"/>
      <c r="X35" s="245" t="s">
        <v>313</v>
      </c>
      <c r="Y35" s="245"/>
      <c r="Z35" s="245" t="s">
        <v>313</v>
      </c>
      <c r="AA35" s="245"/>
      <c r="AB35" s="245" t="s">
        <v>313</v>
      </c>
      <c r="AC35" s="245"/>
      <c r="AD35" s="245">
        <f t="shared" si="0"/>
        <v>12</v>
      </c>
      <c r="AE35" s="245">
        <f t="shared" si="1"/>
        <v>6</v>
      </c>
      <c r="AF35" s="245">
        <f t="shared" si="2"/>
        <v>0</v>
      </c>
      <c r="AG35" s="245">
        <f t="shared" si="3"/>
        <v>0</v>
      </c>
      <c r="AH35" s="123"/>
      <c r="AI35" s="234" t="s">
        <v>405</v>
      </c>
      <c r="AJ35" s="234" t="s">
        <v>417</v>
      </c>
      <c r="AK35" s="119"/>
    </row>
    <row r="36" spans="1:37" ht="36.75" customHeight="1">
      <c r="A36" s="401"/>
      <c r="B36" s="402"/>
      <c r="C36" s="390"/>
      <c r="D36" s="406"/>
      <c r="E36" s="126" t="s">
        <v>418</v>
      </c>
      <c r="F36" s="245"/>
      <c r="G36" s="245"/>
      <c r="H36" s="245"/>
      <c r="I36" s="245"/>
      <c r="J36" s="245"/>
      <c r="K36" s="232"/>
      <c r="L36" s="122" t="s">
        <v>313</v>
      </c>
      <c r="M36" s="122" t="s">
        <v>377</v>
      </c>
      <c r="N36" s="127"/>
      <c r="O36" s="122"/>
      <c r="P36" s="122" t="s">
        <v>377</v>
      </c>
      <c r="Q36" s="122"/>
      <c r="R36" s="233"/>
      <c r="S36" s="245"/>
      <c r="T36" s="245" t="s">
        <v>313</v>
      </c>
      <c r="U36" s="245"/>
      <c r="V36" s="245"/>
      <c r="W36" s="245"/>
      <c r="X36" s="245"/>
      <c r="Y36" s="245"/>
      <c r="Z36" s="245"/>
      <c r="AA36" s="245"/>
      <c r="AB36" s="245"/>
      <c r="AC36" s="245"/>
      <c r="AD36" s="245">
        <f t="shared" si="0"/>
        <v>2</v>
      </c>
      <c r="AE36" s="245">
        <f t="shared" si="1"/>
        <v>2</v>
      </c>
      <c r="AF36" s="245">
        <f t="shared" si="2"/>
        <v>0</v>
      </c>
      <c r="AG36" s="245">
        <f t="shared" si="3"/>
        <v>0</v>
      </c>
      <c r="AH36" s="123"/>
      <c r="AI36" s="234" t="s">
        <v>419</v>
      </c>
      <c r="AJ36" s="234" t="s">
        <v>420</v>
      </c>
      <c r="AK36" s="119"/>
    </row>
    <row r="37" spans="1:37" ht="33.75" customHeight="1">
      <c r="A37" s="401"/>
      <c r="B37" s="402"/>
      <c r="C37" s="390"/>
      <c r="D37" s="404" t="s">
        <v>421</v>
      </c>
      <c r="E37" s="120" t="s">
        <v>413</v>
      </c>
      <c r="F37" s="245"/>
      <c r="G37" s="245"/>
      <c r="H37" s="245"/>
      <c r="I37" s="245"/>
      <c r="J37" s="245" t="s">
        <v>313</v>
      </c>
      <c r="K37" s="232" t="s">
        <v>379</v>
      </c>
      <c r="L37" s="122"/>
      <c r="M37" s="122"/>
      <c r="N37" s="122" t="s">
        <v>313</v>
      </c>
      <c r="O37" s="122" t="s">
        <v>379</v>
      </c>
      <c r="P37" s="122"/>
      <c r="Q37" s="122"/>
      <c r="R37" s="233"/>
      <c r="S37" s="245"/>
      <c r="T37" s="245"/>
      <c r="U37" s="245"/>
      <c r="V37" s="245"/>
      <c r="W37" s="245"/>
      <c r="X37" s="245"/>
      <c r="Y37" s="245"/>
      <c r="Z37" s="245"/>
      <c r="AA37" s="245"/>
      <c r="AB37" s="245"/>
      <c r="AC37" s="245"/>
      <c r="AD37" s="245">
        <f t="shared" si="0"/>
        <v>2</v>
      </c>
      <c r="AE37" s="245">
        <f t="shared" si="1"/>
        <v>0</v>
      </c>
      <c r="AF37" s="245">
        <f t="shared" si="2"/>
        <v>0</v>
      </c>
      <c r="AG37" s="245">
        <f t="shared" si="3"/>
        <v>2</v>
      </c>
      <c r="AH37" s="123"/>
      <c r="AI37" s="234" t="s">
        <v>421</v>
      </c>
      <c r="AJ37" s="234" t="s">
        <v>422</v>
      </c>
      <c r="AK37" s="119"/>
    </row>
    <row r="38" spans="1:37" ht="35.25" customHeight="1">
      <c r="A38" s="401"/>
      <c r="B38" s="402"/>
      <c r="C38" s="390"/>
      <c r="D38" s="405"/>
      <c r="E38" s="126" t="s">
        <v>423</v>
      </c>
      <c r="F38" s="245"/>
      <c r="G38" s="245"/>
      <c r="H38" s="245" t="s">
        <v>313</v>
      </c>
      <c r="I38" s="245" t="s">
        <v>377</v>
      </c>
      <c r="J38" s="245"/>
      <c r="K38" s="232"/>
      <c r="L38" s="122"/>
      <c r="M38" s="122"/>
      <c r="N38" s="122" t="s">
        <v>313</v>
      </c>
      <c r="O38" s="122" t="s">
        <v>377</v>
      </c>
      <c r="P38" s="122"/>
      <c r="Q38" s="122"/>
      <c r="R38" s="233"/>
      <c r="S38" s="245"/>
      <c r="T38" s="245"/>
      <c r="U38" s="245"/>
      <c r="V38" s="245"/>
      <c r="W38" s="245"/>
      <c r="X38" s="245"/>
      <c r="Y38" s="245"/>
      <c r="Z38" s="245"/>
      <c r="AA38" s="245"/>
      <c r="AB38" s="245"/>
      <c r="AC38" s="245"/>
      <c r="AD38" s="245">
        <f t="shared" si="0"/>
        <v>2</v>
      </c>
      <c r="AE38" s="245">
        <f t="shared" si="1"/>
        <v>2</v>
      </c>
      <c r="AF38" s="245">
        <f t="shared" si="2"/>
        <v>0</v>
      </c>
      <c r="AG38" s="245">
        <f t="shared" si="3"/>
        <v>0</v>
      </c>
      <c r="AH38" s="123"/>
      <c r="AI38" s="234" t="s">
        <v>421</v>
      </c>
      <c r="AJ38" s="234" t="s">
        <v>417</v>
      </c>
      <c r="AK38" s="119"/>
    </row>
    <row r="39" spans="1:37" ht="36.75" customHeight="1">
      <c r="A39" s="401"/>
      <c r="B39" s="402"/>
      <c r="C39" s="390"/>
      <c r="D39" s="406"/>
      <c r="E39" s="126" t="s">
        <v>418</v>
      </c>
      <c r="F39" s="245"/>
      <c r="G39" s="245"/>
      <c r="H39" s="245"/>
      <c r="I39" s="245"/>
      <c r="J39" s="245" t="s">
        <v>313</v>
      </c>
      <c r="K39" s="232" t="s">
        <v>379</v>
      </c>
      <c r="L39" s="122" t="s">
        <v>377</v>
      </c>
      <c r="M39" s="122"/>
      <c r="N39" s="122" t="s">
        <v>313</v>
      </c>
      <c r="O39" s="122" t="s">
        <v>379</v>
      </c>
      <c r="P39" s="122"/>
      <c r="Q39" s="122"/>
      <c r="R39" s="233" t="s">
        <v>313</v>
      </c>
      <c r="S39" s="245"/>
      <c r="T39" s="245"/>
      <c r="U39" s="245"/>
      <c r="V39" s="245"/>
      <c r="W39" s="245"/>
      <c r="X39" s="245"/>
      <c r="Y39" s="245"/>
      <c r="Z39" s="245"/>
      <c r="AA39" s="245"/>
      <c r="AB39" s="245"/>
      <c r="AC39" s="245"/>
      <c r="AD39" s="245">
        <f t="shared" si="0"/>
        <v>3</v>
      </c>
      <c r="AE39" s="245">
        <f t="shared" si="1"/>
        <v>1</v>
      </c>
      <c r="AF39" s="245">
        <f t="shared" si="2"/>
        <v>0</v>
      </c>
      <c r="AG39" s="245">
        <f t="shared" si="3"/>
        <v>2</v>
      </c>
      <c r="AH39" s="123"/>
      <c r="AI39" s="234" t="s">
        <v>424</v>
      </c>
      <c r="AJ39" s="234" t="s">
        <v>425</v>
      </c>
      <c r="AK39" s="119"/>
    </row>
    <row r="40" spans="1:37" ht="56.25" customHeight="1">
      <c r="A40" s="401"/>
      <c r="B40" s="402"/>
      <c r="C40" s="390" t="s">
        <v>426</v>
      </c>
      <c r="D40" s="404" t="s">
        <v>427</v>
      </c>
      <c r="E40" s="119" t="s">
        <v>428</v>
      </c>
      <c r="F40" s="245"/>
      <c r="G40" s="245"/>
      <c r="H40" s="245"/>
      <c r="I40" s="245"/>
      <c r="J40" s="245"/>
      <c r="K40" s="232"/>
      <c r="L40" s="122" t="s">
        <v>313</v>
      </c>
      <c r="M40" s="122"/>
      <c r="N40" s="122" t="s">
        <v>377</v>
      </c>
      <c r="O40" s="122"/>
      <c r="P40" s="122"/>
      <c r="Q40" s="122"/>
      <c r="R40" s="233"/>
      <c r="S40" s="245"/>
      <c r="T40" s="245"/>
      <c r="U40" s="245"/>
      <c r="V40" s="245"/>
      <c r="W40" s="245"/>
      <c r="X40" s="245"/>
      <c r="Y40" s="245"/>
      <c r="Z40" s="245"/>
      <c r="AA40" s="245"/>
      <c r="AB40" s="245"/>
      <c r="AC40" s="245"/>
      <c r="AD40" s="245">
        <f t="shared" si="0"/>
        <v>1</v>
      </c>
      <c r="AE40" s="245">
        <f t="shared" si="1"/>
        <v>1</v>
      </c>
      <c r="AF40" s="245">
        <f t="shared" si="2"/>
        <v>0</v>
      </c>
      <c r="AG40" s="245">
        <f t="shared" si="3"/>
        <v>0</v>
      </c>
      <c r="AH40" s="123"/>
      <c r="AI40" s="234" t="s">
        <v>429</v>
      </c>
      <c r="AJ40" s="234" t="s">
        <v>430</v>
      </c>
      <c r="AK40" s="119"/>
    </row>
    <row r="41" spans="1:37" ht="42.75" customHeight="1">
      <c r="A41" s="401"/>
      <c r="B41" s="402"/>
      <c r="C41" s="390"/>
      <c r="D41" s="406"/>
      <c r="E41" s="119" t="s">
        <v>431</v>
      </c>
      <c r="F41" s="245"/>
      <c r="G41" s="245"/>
      <c r="H41" s="245" t="s">
        <v>313</v>
      </c>
      <c r="I41" s="245" t="s">
        <v>377</v>
      </c>
      <c r="J41" s="245"/>
      <c r="K41" s="232"/>
      <c r="L41" s="122"/>
      <c r="M41" s="122"/>
      <c r="N41" s="122"/>
      <c r="O41" s="122"/>
      <c r="P41" s="122"/>
      <c r="Q41" s="122"/>
      <c r="R41" s="233"/>
      <c r="S41" s="245"/>
      <c r="T41" s="245"/>
      <c r="U41" s="245"/>
      <c r="V41" s="245"/>
      <c r="W41" s="245"/>
      <c r="X41" s="245"/>
      <c r="Y41" s="245"/>
      <c r="Z41" s="245"/>
      <c r="AA41" s="245"/>
      <c r="AB41" s="245"/>
      <c r="AC41" s="245"/>
      <c r="AD41" s="245">
        <f t="shared" si="0"/>
        <v>1</v>
      </c>
      <c r="AE41" s="245">
        <f t="shared" si="1"/>
        <v>1</v>
      </c>
      <c r="AF41" s="245">
        <f t="shared" si="2"/>
        <v>0</v>
      </c>
      <c r="AG41" s="245">
        <f t="shared" si="3"/>
        <v>0</v>
      </c>
      <c r="AH41" s="123"/>
      <c r="AI41" s="234" t="s">
        <v>432</v>
      </c>
      <c r="AJ41" s="234" t="s">
        <v>433</v>
      </c>
      <c r="AK41" s="119"/>
    </row>
    <row r="42" spans="1:37" ht="51" customHeight="1">
      <c r="A42" s="401"/>
      <c r="B42" s="407" t="s">
        <v>434</v>
      </c>
      <c r="C42" s="390" t="s">
        <v>435</v>
      </c>
      <c r="D42" s="390"/>
      <c r="E42" s="119" t="s">
        <v>436</v>
      </c>
      <c r="F42" s="245"/>
      <c r="G42" s="245"/>
      <c r="H42" s="245"/>
      <c r="I42" s="245"/>
      <c r="J42" s="245" t="s">
        <v>313</v>
      </c>
      <c r="K42" s="245" t="s">
        <v>377</v>
      </c>
      <c r="L42" s="122"/>
      <c r="M42" s="122"/>
      <c r="N42" s="122"/>
      <c r="O42" s="122"/>
      <c r="P42" s="122"/>
      <c r="Q42" s="122"/>
      <c r="R42" s="233"/>
      <c r="S42" s="245"/>
      <c r="T42" s="245"/>
      <c r="U42" s="245"/>
      <c r="V42" s="245"/>
      <c r="W42" s="245"/>
      <c r="X42" s="245"/>
      <c r="Y42" s="245"/>
      <c r="Z42" s="245"/>
      <c r="AA42" s="245"/>
      <c r="AB42" s="245"/>
      <c r="AC42" s="245"/>
      <c r="AD42" s="245">
        <f t="shared" si="0"/>
        <v>1</v>
      </c>
      <c r="AE42" s="245">
        <f t="shared" si="1"/>
        <v>1</v>
      </c>
      <c r="AF42" s="245">
        <f t="shared" si="2"/>
        <v>0</v>
      </c>
      <c r="AG42" s="245">
        <f t="shared" si="3"/>
        <v>0</v>
      </c>
      <c r="AH42" s="123"/>
      <c r="AI42" s="234" t="s">
        <v>437</v>
      </c>
      <c r="AJ42" s="234" t="s">
        <v>438</v>
      </c>
      <c r="AK42" s="119"/>
    </row>
    <row r="43" spans="1:37" ht="60" customHeight="1">
      <c r="A43" s="401"/>
      <c r="B43" s="408"/>
      <c r="C43" s="390"/>
      <c r="D43" s="390"/>
      <c r="E43" s="119" t="s">
        <v>439</v>
      </c>
      <c r="F43" s="245"/>
      <c r="G43" s="245"/>
      <c r="H43" s="245"/>
      <c r="I43" s="245"/>
      <c r="J43" s="245"/>
      <c r="K43" s="232"/>
      <c r="L43" s="122"/>
      <c r="M43" s="122"/>
      <c r="N43" s="122"/>
      <c r="O43" s="122"/>
      <c r="P43" s="122"/>
      <c r="Q43" s="122"/>
      <c r="R43" s="233"/>
      <c r="S43" s="245"/>
      <c r="T43" s="245"/>
      <c r="U43" s="245"/>
      <c r="V43" s="245"/>
      <c r="W43" s="245"/>
      <c r="X43" s="245" t="s">
        <v>313</v>
      </c>
      <c r="Y43" s="245"/>
      <c r="Z43" s="245"/>
      <c r="AA43" s="245"/>
      <c r="AB43" s="245"/>
      <c r="AC43" s="245"/>
      <c r="AD43" s="245">
        <f t="shared" si="0"/>
        <v>1</v>
      </c>
      <c r="AE43" s="245">
        <f t="shared" si="1"/>
        <v>0</v>
      </c>
      <c r="AF43" s="245">
        <f t="shared" si="2"/>
        <v>0</v>
      </c>
      <c r="AG43" s="245">
        <f t="shared" si="3"/>
        <v>0</v>
      </c>
      <c r="AH43" s="123"/>
      <c r="AI43" s="234" t="s">
        <v>440</v>
      </c>
      <c r="AJ43" s="234" t="s">
        <v>441</v>
      </c>
      <c r="AK43" s="119"/>
    </row>
    <row r="44" spans="1:37" ht="60" customHeight="1">
      <c r="A44" s="401"/>
      <c r="B44" s="408"/>
      <c r="C44" s="390" t="s">
        <v>442</v>
      </c>
      <c r="D44" s="390"/>
      <c r="E44" s="119" t="s">
        <v>443</v>
      </c>
      <c r="F44" s="245"/>
      <c r="G44" s="245"/>
      <c r="H44" s="245"/>
      <c r="I44" s="245"/>
      <c r="J44" s="245"/>
      <c r="K44" s="232"/>
      <c r="L44" s="122" t="s">
        <v>313</v>
      </c>
      <c r="M44" s="122" t="s">
        <v>379</v>
      </c>
      <c r="N44" s="122"/>
      <c r="O44" s="122"/>
      <c r="P44" s="122"/>
      <c r="Q44" s="122"/>
      <c r="R44" s="233" t="s">
        <v>313</v>
      </c>
      <c r="S44" s="245"/>
      <c r="T44" s="245"/>
      <c r="U44" s="245"/>
      <c r="V44" s="245"/>
      <c r="W44" s="245"/>
      <c r="X44" s="245" t="s">
        <v>313</v>
      </c>
      <c r="Y44" s="245"/>
      <c r="Z44" s="245"/>
      <c r="AA44" s="245"/>
      <c r="AB44" s="245"/>
      <c r="AC44" s="245"/>
      <c r="AD44" s="245">
        <f t="shared" si="0"/>
        <v>3</v>
      </c>
      <c r="AE44" s="245">
        <f t="shared" si="1"/>
        <v>0</v>
      </c>
      <c r="AF44" s="245">
        <f t="shared" si="2"/>
        <v>0</v>
      </c>
      <c r="AG44" s="245">
        <f t="shared" si="3"/>
        <v>1</v>
      </c>
      <c r="AH44" s="123"/>
      <c r="AI44" s="234" t="s">
        <v>444</v>
      </c>
      <c r="AJ44" s="234" t="s">
        <v>445</v>
      </c>
      <c r="AK44" s="119"/>
    </row>
    <row r="45" spans="1:37" ht="60" customHeight="1">
      <c r="A45" s="401"/>
      <c r="B45" s="408"/>
      <c r="C45" s="390" t="s">
        <v>446</v>
      </c>
      <c r="D45" s="390"/>
      <c r="E45" s="119" t="s">
        <v>447</v>
      </c>
      <c r="F45" s="245"/>
      <c r="G45" s="245"/>
      <c r="H45" s="245" t="s">
        <v>313</v>
      </c>
      <c r="I45" s="245" t="s">
        <v>377</v>
      </c>
      <c r="J45" s="245"/>
      <c r="K45" s="232"/>
      <c r="L45" s="122"/>
      <c r="M45" s="122"/>
      <c r="N45" s="122"/>
      <c r="O45" s="122"/>
      <c r="P45" s="122"/>
      <c r="Q45" s="122"/>
      <c r="R45" s="233"/>
      <c r="S45" s="245"/>
      <c r="T45" s="245"/>
      <c r="U45" s="245"/>
      <c r="V45" s="245"/>
      <c r="W45" s="245"/>
      <c r="X45" s="245"/>
      <c r="Y45" s="245"/>
      <c r="Z45" s="245"/>
      <c r="AA45" s="245"/>
      <c r="AB45" s="245" t="s">
        <v>313</v>
      </c>
      <c r="AC45" s="245"/>
      <c r="AD45" s="245">
        <f t="shared" si="0"/>
        <v>2</v>
      </c>
      <c r="AE45" s="245">
        <f t="shared" si="1"/>
        <v>1</v>
      </c>
      <c r="AF45" s="245">
        <f t="shared" si="2"/>
        <v>0</v>
      </c>
      <c r="AG45" s="245">
        <f t="shared" si="3"/>
        <v>0</v>
      </c>
      <c r="AH45" s="123"/>
      <c r="AI45" s="234" t="s">
        <v>448</v>
      </c>
      <c r="AJ45" s="234" t="s">
        <v>449</v>
      </c>
      <c r="AK45" s="119"/>
    </row>
    <row r="46" spans="1:37" ht="60" customHeight="1">
      <c r="A46" s="401"/>
      <c r="B46" s="408"/>
      <c r="C46" s="390" t="s">
        <v>450</v>
      </c>
      <c r="D46" s="390"/>
      <c r="E46" s="119" t="s">
        <v>451</v>
      </c>
      <c r="F46" s="245"/>
      <c r="G46" s="245"/>
      <c r="H46" s="245"/>
      <c r="I46" s="245"/>
      <c r="J46" s="245" t="s">
        <v>313</v>
      </c>
      <c r="K46" s="245" t="s">
        <v>377</v>
      </c>
      <c r="L46" s="122"/>
      <c r="M46" s="122"/>
      <c r="N46" s="122"/>
      <c r="O46" s="122"/>
      <c r="P46" s="122" t="s">
        <v>313</v>
      </c>
      <c r="Q46" s="122"/>
      <c r="R46" s="233"/>
      <c r="S46" s="245"/>
      <c r="T46" s="245"/>
      <c r="U46" s="245"/>
      <c r="V46" s="245" t="s">
        <v>313</v>
      </c>
      <c r="W46" s="245"/>
      <c r="X46" s="245"/>
      <c r="Y46" s="245"/>
      <c r="Z46" s="245"/>
      <c r="AA46" s="245"/>
      <c r="AB46" s="245" t="s">
        <v>313</v>
      </c>
      <c r="AC46" s="245"/>
      <c r="AD46" s="245">
        <f t="shared" si="0"/>
        <v>4</v>
      </c>
      <c r="AE46" s="245">
        <f t="shared" si="1"/>
        <v>1</v>
      </c>
      <c r="AF46" s="245">
        <f t="shared" si="2"/>
        <v>0</v>
      </c>
      <c r="AG46" s="245">
        <f t="shared" si="3"/>
        <v>0</v>
      </c>
      <c r="AH46" s="123"/>
      <c r="AI46" s="234" t="s">
        <v>432</v>
      </c>
      <c r="AJ46" s="234" t="s">
        <v>452</v>
      </c>
      <c r="AK46" s="119"/>
    </row>
    <row r="47" spans="1:37" ht="60" customHeight="1">
      <c r="A47" s="401"/>
      <c r="B47" s="408"/>
      <c r="C47" s="390" t="s">
        <v>453</v>
      </c>
      <c r="D47" s="390"/>
      <c r="E47" s="119" t="s">
        <v>454</v>
      </c>
      <c r="F47" s="245"/>
      <c r="G47" s="245"/>
      <c r="H47" s="245"/>
      <c r="I47" s="245"/>
      <c r="J47" s="245"/>
      <c r="K47" s="232"/>
      <c r="L47" s="125"/>
      <c r="M47" s="122"/>
      <c r="N47" s="122" t="s">
        <v>313</v>
      </c>
      <c r="O47" s="122" t="s">
        <v>379</v>
      </c>
      <c r="P47" s="122"/>
      <c r="Q47" s="122"/>
      <c r="R47" s="233"/>
      <c r="S47" s="245"/>
      <c r="T47" s="245"/>
      <c r="U47" s="245"/>
      <c r="V47" s="245"/>
      <c r="W47" s="245"/>
      <c r="X47" s="245"/>
      <c r="Y47" s="245"/>
      <c r="Z47" s="245"/>
      <c r="AA47" s="245"/>
      <c r="AB47" s="245"/>
      <c r="AC47" s="245"/>
      <c r="AD47" s="245">
        <f t="shared" si="0"/>
        <v>1</v>
      </c>
      <c r="AE47" s="245">
        <f t="shared" si="1"/>
        <v>0</v>
      </c>
      <c r="AF47" s="245">
        <f t="shared" si="2"/>
        <v>0</v>
      </c>
      <c r="AG47" s="245">
        <f t="shared" si="3"/>
        <v>1</v>
      </c>
      <c r="AH47" s="123"/>
      <c r="AI47" s="234" t="s">
        <v>432</v>
      </c>
      <c r="AJ47" s="234" t="s">
        <v>455</v>
      </c>
      <c r="AK47" s="119"/>
    </row>
    <row r="48" spans="1:37" ht="60" customHeight="1">
      <c r="A48" s="401"/>
      <c r="B48" s="408"/>
      <c r="C48" s="391" t="s">
        <v>456</v>
      </c>
      <c r="D48" s="392"/>
      <c r="E48" s="119" t="s">
        <v>457</v>
      </c>
      <c r="F48" s="245"/>
      <c r="G48" s="245"/>
      <c r="H48" s="245"/>
      <c r="I48" s="245"/>
      <c r="J48" s="245"/>
      <c r="K48" s="232"/>
      <c r="L48" s="122"/>
      <c r="M48" s="122"/>
      <c r="N48" s="122"/>
      <c r="O48" s="122"/>
      <c r="P48" s="122" t="s">
        <v>313</v>
      </c>
      <c r="Q48" s="122"/>
      <c r="R48" s="233"/>
      <c r="S48" s="245"/>
      <c r="T48" s="245"/>
      <c r="U48" s="245"/>
      <c r="V48" s="245"/>
      <c r="W48" s="245"/>
      <c r="X48" s="245"/>
      <c r="Y48" s="245"/>
      <c r="Z48" s="245"/>
      <c r="AA48" s="245"/>
      <c r="AB48" s="245"/>
      <c r="AC48" s="245"/>
      <c r="AD48" s="245">
        <f t="shared" si="0"/>
        <v>1</v>
      </c>
      <c r="AE48" s="245">
        <f t="shared" si="1"/>
        <v>0</v>
      </c>
      <c r="AF48" s="245">
        <f t="shared" si="2"/>
        <v>0</v>
      </c>
      <c r="AG48" s="245">
        <f t="shared" si="3"/>
        <v>0</v>
      </c>
      <c r="AH48" s="123"/>
      <c r="AI48" s="234" t="s">
        <v>390</v>
      </c>
      <c r="AJ48" s="234" t="s">
        <v>458</v>
      </c>
      <c r="AK48" s="119"/>
    </row>
    <row r="49" spans="1:37" ht="60" customHeight="1">
      <c r="A49" s="401"/>
      <c r="B49" s="408"/>
      <c r="C49" s="410"/>
      <c r="D49" s="411"/>
      <c r="E49" s="119" t="s">
        <v>459</v>
      </c>
      <c r="F49" s="245"/>
      <c r="G49" s="245"/>
      <c r="H49" s="245"/>
      <c r="I49" s="245"/>
      <c r="J49" s="245"/>
      <c r="K49" s="232"/>
      <c r="L49" s="122"/>
      <c r="M49" s="122"/>
      <c r="N49" s="122"/>
      <c r="O49" s="122"/>
      <c r="P49" s="122"/>
      <c r="Q49" s="122"/>
      <c r="R49" s="233"/>
      <c r="S49" s="245"/>
      <c r="T49" s="245" t="s">
        <v>313</v>
      </c>
      <c r="U49" s="245"/>
      <c r="V49" s="245"/>
      <c r="W49" s="245"/>
      <c r="X49" s="245"/>
      <c r="Y49" s="245"/>
      <c r="Z49" s="245"/>
      <c r="AA49" s="245"/>
      <c r="AB49" s="245"/>
      <c r="AC49" s="245"/>
      <c r="AD49" s="245">
        <f t="shared" si="0"/>
        <v>1</v>
      </c>
      <c r="AE49" s="245">
        <f t="shared" si="1"/>
        <v>0</v>
      </c>
      <c r="AF49" s="245">
        <f t="shared" si="2"/>
        <v>0</v>
      </c>
      <c r="AG49" s="245">
        <f t="shared" si="3"/>
        <v>0</v>
      </c>
      <c r="AH49" s="123"/>
      <c r="AI49" s="234" t="s">
        <v>393</v>
      </c>
      <c r="AJ49" s="234" t="s">
        <v>460</v>
      </c>
      <c r="AK49" s="119"/>
    </row>
    <row r="50" spans="1:37" ht="60" customHeight="1">
      <c r="A50" s="401"/>
      <c r="B50" s="408"/>
      <c r="C50" s="393"/>
      <c r="D50" s="394"/>
      <c r="E50" s="119" t="s">
        <v>461</v>
      </c>
      <c r="F50" s="245"/>
      <c r="G50" s="245"/>
      <c r="H50" s="245"/>
      <c r="I50" s="245"/>
      <c r="J50" s="245"/>
      <c r="K50" s="232"/>
      <c r="L50" s="122"/>
      <c r="M50" s="122"/>
      <c r="N50" s="122"/>
      <c r="O50" s="122"/>
      <c r="P50" s="122"/>
      <c r="Q50" s="122"/>
      <c r="R50" s="233"/>
      <c r="S50" s="245"/>
      <c r="T50" s="245"/>
      <c r="U50" s="245"/>
      <c r="V50" s="245"/>
      <c r="W50" s="245"/>
      <c r="X50" s="245"/>
      <c r="Y50" s="245"/>
      <c r="Z50" s="245"/>
      <c r="AA50" s="245"/>
      <c r="AB50" s="245" t="s">
        <v>313</v>
      </c>
      <c r="AC50" s="245"/>
      <c r="AD50" s="245">
        <f t="shared" si="0"/>
        <v>1</v>
      </c>
      <c r="AE50" s="245">
        <f t="shared" si="1"/>
        <v>0</v>
      </c>
      <c r="AF50" s="245">
        <f t="shared" si="2"/>
        <v>0</v>
      </c>
      <c r="AG50" s="245">
        <f t="shared" si="3"/>
        <v>0</v>
      </c>
      <c r="AH50" s="123"/>
      <c r="AI50" s="234" t="s">
        <v>462</v>
      </c>
      <c r="AJ50" s="234" t="s">
        <v>406</v>
      </c>
      <c r="AK50" s="119"/>
    </row>
    <row r="51" spans="1:37" ht="60" customHeight="1">
      <c r="A51" s="401"/>
      <c r="B51" s="408"/>
      <c r="C51" s="390" t="s">
        <v>463</v>
      </c>
      <c r="D51" s="390"/>
      <c r="E51" s="119" t="s">
        <v>464</v>
      </c>
      <c r="F51" s="245"/>
      <c r="G51" s="245"/>
      <c r="H51" s="245"/>
      <c r="I51" s="245"/>
      <c r="J51" s="245" t="s">
        <v>313</v>
      </c>
      <c r="K51" s="245" t="s">
        <v>377</v>
      </c>
      <c r="L51" s="122" t="s">
        <v>313</v>
      </c>
      <c r="M51" s="122" t="s">
        <v>377</v>
      </c>
      <c r="N51" s="122" t="s">
        <v>313</v>
      </c>
      <c r="O51" s="122" t="s">
        <v>377</v>
      </c>
      <c r="P51" s="122" t="s">
        <v>313</v>
      </c>
      <c r="Q51" s="122"/>
      <c r="R51" s="233" t="s">
        <v>313</v>
      </c>
      <c r="S51" s="245"/>
      <c r="T51" s="245" t="s">
        <v>313</v>
      </c>
      <c r="U51" s="245"/>
      <c r="V51" s="245" t="s">
        <v>313</v>
      </c>
      <c r="W51" s="245"/>
      <c r="X51" s="245" t="s">
        <v>313</v>
      </c>
      <c r="Y51" s="245"/>
      <c r="Z51" s="245" t="s">
        <v>313</v>
      </c>
      <c r="AA51" s="245"/>
      <c r="AB51" s="245" t="s">
        <v>313</v>
      </c>
      <c r="AC51" s="245"/>
      <c r="AD51" s="245">
        <f t="shared" si="0"/>
        <v>10</v>
      </c>
      <c r="AE51" s="245">
        <f t="shared" si="1"/>
        <v>3</v>
      </c>
      <c r="AF51" s="245">
        <f t="shared" si="2"/>
        <v>0</v>
      </c>
      <c r="AG51" s="245">
        <f t="shared" si="3"/>
        <v>0</v>
      </c>
      <c r="AH51" s="123"/>
      <c r="AI51" s="234" t="s">
        <v>465</v>
      </c>
      <c r="AJ51" s="234" t="s">
        <v>466</v>
      </c>
      <c r="AK51" s="119"/>
    </row>
    <row r="52" spans="1:37" ht="60" customHeight="1">
      <c r="A52" s="401"/>
      <c r="B52" s="408"/>
      <c r="C52" s="390" t="s">
        <v>467</v>
      </c>
      <c r="D52" s="390"/>
      <c r="E52" s="119" t="s">
        <v>468</v>
      </c>
      <c r="F52" s="245"/>
      <c r="G52" s="245"/>
      <c r="H52" s="245" t="s">
        <v>313</v>
      </c>
      <c r="I52" s="245" t="s">
        <v>377</v>
      </c>
      <c r="J52" s="245"/>
      <c r="K52" s="232"/>
      <c r="L52" s="122"/>
      <c r="M52" s="122"/>
      <c r="N52" s="122"/>
      <c r="O52" s="122"/>
      <c r="P52" s="122"/>
      <c r="Q52" s="122"/>
      <c r="R52" s="233"/>
      <c r="S52" s="245"/>
      <c r="T52" s="245"/>
      <c r="U52" s="245"/>
      <c r="V52" s="245"/>
      <c r="W52" s="245"/>
      <c r="X52" s="245"/>
      <c r="Y52" s="245"/>
      <c r="Z52" s="245"/>
      <c r="AA52" s="245"/>
      <c r="AB52" s="245"/>
      <c r="AC52" s="245"/>
      <c r="AD52" s="245">
        <f t="shared" si="0"/>
        <v>1</v>
      </c>
      <c r="AE52" s="245">
        <f t="shared" si="1"/>
        <v>1</v>
      </c>
      <c r="AF52" s="245">
        <f t="shared" si="2"/>
        <v>0</v>
      </c>
      <c r="AG52" s="245">
        <f t="shared" si="3"/>
        <v>0</v>
      </c>
      <c r="AH52" s="123"/>
      <c r="AI52" s="234" t="s">
        <v>465</v>
      </c>
      <c r="AJ52" s="234" t="s">
        <v>469</v>
      </c>
      <c r="AK52" s="119"/>
    </row>
    <row r="53" spans="1:37" ht="60" customHeight="1">
      <c r="A53" s="401"/>
      <c r="B53" s="408"/>
      <c r="C53" s="390"/>
      <c r="D53" s="390"/>
      <c r="E53" s="119" t="s">
        <v>470</v>
      </c>
      <c r="F53" s="245"/>
      <c r="G53" s="245"/>
      <c r="H53" s="245" t="s">
        <v>313</v>
      </c>
      <c r="I53" s="245" t="s">
        <v>377</v>
      </c>
      <c r="J53" s="245"/>
      <c r="K53" s="232"/>
      <c r="L53" s="122"/>
      <c r="M53" s="122"/>
      <c r="N53" s="122"/>
      <c r="O53" s="122"/>
      <c r="P53" s="122"/>
      <c r="Q53" s="122"/>
      <c r="R53" s="233"/>
      <c r="S53" s="245"/>
      <c r="T53" s="245"/>
      <c r="U53" s="245"/>
      <c r="V53" s="245"/>
      <c r="W53" s="245"/>
      <c r="X53" s="245"/>
      <c r="Y53" s="245"/>
      <c r="Z53" s="245"/>
      <c r="AA53" s="245"/>
      <c r="AB53" s="245"/>
      <c r="AC53" s="245"/>
      <c r="AD53" s="245">
        <f t="shared" si="0"/>
        <v>1</v>
      </c>
      <c r="AE53" s="245">
        <f t="shared" si="1"/>
        <v>1</v>
      </c>
      <c r="AF53" s="245">
        <f t="shared" si="2"/>
        <v>0</v>
      </c>
      <c r="AG53" s="245">
        <f t="shared" si="3"/>
        <v>0</v>
      </c>
      <c r="AH53" s="123"/>
      <c r="AI53" s="234" t="s">
        <v>465</v>
      </c>
      <c r="AJ53" s="234" t="s">
        <v>471</v>
      </c>
      <c r="AK53" s="119"/>
    </row>
    <row r="54" spans="1:37" ht="60" customHeight="1">
      <c r="A54" s="401"/>
      <c r="B54" s="408"/>
      <c r="C54" s="390" t="s">
        <v>472</v>
      </c>
      <c r="D54" s="390"/>
      <c r="E54" s="119" t="s">
        <v>473</v>
      </c>
      <c r="F54" s="245"/>
      <c r="G54" s="245"/>
      <c r="H54" s="245" t="s">
        <v>313</v>
      </c>
      <c r="I54" s="245" t="s">
        <v>377</v>
      </c>
      <c r="J54" s="245"/>
      <c r="K54" s="232"/>
      <c r="L54" s="122"/>
      <c r="M54" s="122"/>
      <c r="N54" s="122"/>
      <c r="O54" s="122"/>
      <c r="P54" s="122"/>
      <c r="Q54" s="122"/>
      <c r="R54" s="233"/>
      <c r="S54" s="245"/>
      <c r="T54" s="245"/>
      <c r="U54" s="245"/>
      <c r="V54" s="245"/>
      <c r="W54" s="245"/>
      <c r="X54" s="245"/>
      <c r="Y54" s="245"/>
      <c r="Z54" s="245"/>
      <c r="AA54" s="245"/>
      <c r="AB54" s="245"/>
      <c r="AC54" s="245"/>
      <c r="AD54" s="245">
        <f t="shared" si="0"/>
        <v>1</v>
      </c>
      <c r="AE54" s="245">
        <f t="shared" si="1"/>
        <v>1</v>
      </c>
      <c r="AF54" s="245">
        <f t="shared" si="2"/>
        <v>0</v>
      </c>
      <c r="AG54" s="245">
        <f t="shared" si="3"/>
        <v>0</v>
      </c>
      <c r="AH54" s="123"/>
      <c r="AI54" s="234" t="s">
        <v>465</v>
      </c>
      <c r="AJ54" s="234" t="s">
        <v>474</v>
      </c>
      <c r="AK54" s="119"/>
    </row>
    <row r="55" spans="1:37" ht="62.25" customHeight="1">
      <c r="A55" s="401"/>
      <c r="B55" s="408"/>
      <c r="C55" s="390"/>
      <c r="D55" s="390"/>
      <c r="E55" s="119" t="s">
        <v>475</v>
      </c>
      <c r="F55" s="245"/>
      <c r="G55" s="245"/>
      <c r="H55" s="245"/>
      <c r="I55" s="245"/>
      <c r="J55" s="245" t="s">
        <v>313</v>
      </c>
      <c r="K55" s="245" t="s">
        <v>377</v>
      </c>
      <c r="L55" s="122" t="s">
        <v>313</v>
      </c>
      <c r="M55" s="122" t="s">
        <v>377</v>
      </c>
      <c r="N55" s="122"/>
      <c r="O55" s="122"/>
      <c r="P55" s="122"/>
      <c r="Q55" s="122"/>
      <c r="R55" s="233"/>
      <c r="S55" s="245"/>
      <c r="T55" s="245"/>
      <c r="U55" s="245"/>
      <c r="V55" s="245"/>
      <c r="W55" s="245"/>
      <c r="X55" s="245"/>
      <c r="Y55" s="245"/>
      <c r="Z55" s="245"/>
      <c r="AA55" s="245"/>
      <c r="AB55" s="245"/>
      <c r="AC55" s="245"/>
      <c r="AD55" s="245">
        <f t="shared" si="0"/>
        <v>2</v>
      </c>
      <c r="AE55" s="245">
        <f t="shared" si="1"/>
        <v>2</v>
      </c>
      <c r="AF55" s="245">
        <f t="shared" si="2"/>
        <v>0</v>
      </c>
      <c r="AG55" s="245">
        <f t="shared" si="3"/>
        <v>0</v>
      </c>
      <c r="AH55" s="123"/>
      <c r="AI55" s="234" t="s">
        <v>476</v>
      </c>
      <c r="AJ55" s="234" t="s">
        <v>477</v>
      </c>
      <c r="AK55" s="119"/>
    </row>
    <row r="56" spans="1:37" ht="32.25" customHeight="1">
      <c r="A56" s="401"/>
      <c r="B56" s="408"/>
      <c r="C56" s="391" t="s">
        <v>478</v>
      </c>
      <c r="D56" s="392"/>
      <c r="E56" s="119" t="s">
        <v>479</v>
      </c>
      <c r="F56" s="245"/>
      <c r="G56" s="245"/>
      <c r="H56" s="245" t="s">
        <v>313</v>
      </c>
      <c r="I56" s="245" t="s">
        <v>379</v>
      </c>
      <c r="J56" s="245"/>
      <c r="K56" s="232"/>
      <c r="L56" s="122"/>
      <c r="M56" s="122"/>
      <c r="N56" s="122"/>
      <c r="O56" s="122"/>
      <c r="P56" s="122" t="s">
        <v>377</v>
      </c>
      <c r="Q56" s="122"/>
      <c r="R56" s="233"/>
      <c r="S56" s="245"/>
      <c r="T56" s="245"/>
      <c r="U56" s="245"/>
      <c r="V56" s="245"/>
      <c r="W56" s="245"/>
      <c r="X56" s="245"/>
      <c r="Y56" s="245"/>
      <c r="Z56" s="245"/>
      <c r="AA56" s="245"/>
      <c r="AB56" s="245"/>
      <c r="AC56" s="245"/>
      <c r="AD56" s="245">
        <f t="shared" si="0"/>
        <v>1</v>
      </c>
      <c r="AE56" s="245">
        <f t="shared" si="1"/>
        <v>1</v>
      </c>
      <c r="AF56" s="245">
        <f t="shared" si="2"/>
        <v>0</v>
      </c>
      <c r="AG56" s="245">
        <f t="shared" si="3"/>
        <v>1</v>
      </c>
      <c r="AH56" s="123"/>
      <c r="AI56" s="234" t="s">
        <v>465</v>
      </c>
      <c r="AJ56" s="234" t="s">
        <v>480</v>
      </c>
      <c r="AK56" s="119"/>
    </row>
    <row r="57" spans="1:37" ht="37.5" customHeight="1">
      <c r="A57" s="401"/>
      <c r="B57" s="408"/>
      <c r="C57" s="393"/>
      <c r="D57" s="394"/>
      <c r="E57" s="119" t="s">
        <v>481</v>
      </c>
      <c r="F57" s="245"/>
      <c r="G57" s="245"/>
      <c r="H57" s="245"/>
      <c r="I57" s="245"/>
      <c r="J57" s="245"/>
      <c r="K57" s="232"/>
      <c r="L57" s="122"/>
      <c r="M57" s="122"/>
      <c r="N57" s="122"/>
      <c r="O57" s="122"/>
      <c r="P57" s="122"/>
      <c r="Q57" s="122"/>
      <c r="R57" s="233"/>
      <c r="S57" s="245"/>
      <c r="T57" s="245"/>
      <c r="U57" s="245"/>
      <c r="V57" s="245"/>
      <c r="W57" s="245"/>
      <c r="X57" s="245" t="s">
        <v>313</v>
      </c>
      <c r="Y57" s="245"/>
      <c r="Z57" s="245"/>
      <c r="AA57" s="245"/>
      <c r="AB57" s="245"/>
      <c r="AC57" s="245"/>
      <c r="AD57" s="245">
        <f t="shared" si="0"/>
        <v>1</v>
      </c>
      <c r="AE57" s="245">
        <f t="shared" si="1"/>
        <v>0</v>
      </c>
      <c r="AF57" s="245">
        <f t="shared" si="2"/>
        <v>0</v>
      </c>
      <c r="AG57" s="245">
        <f t="shared" si="3"/>
        <v>0</v>
      </c>
      <c r="AH57" s="123"/>
      <c r="AI57" s="234" t="s">
        <v>465</v>
      </c>
      <c r="AJ57" s="234" t="s">
        <v>482</v>
      </c>
      <c r="AK57" s="119"/>
    </row>
    <row r="58" spans="1:37" ht="42.75" customHeight="1">
      <c r="A58" s="401"/>
      <c r="B58" s="408"/>
      <c r="C58" s="390" t="s">
        <v>483</v>
      </c>
      <c r="D58" s="390"/>
      <c r="E58" s="119" t="s">
        <v>484</v>
      </c>
      <c r="F58" s="245"/>
      <c r="G58" s="245"/>
      <c r="H58" s="245" t="s">
        <v>313</v>
      </c>
      <c r="I58" s="245" t="s">
        <v>377</v>
      </c>
      <c r="J58" s="245"/>
      <c r="K58" s="232"/>
      <c r="L58" s="122"/>
      <c r="M58" s="122"/>
      <c r="N58" s="122"/>
      <c r="O58" s="122"/>
      <c r="P58" s="122"/>
      <c r="Q58" s="122"/>
      <c r="R58" s="233"/>
      <c r="S58" s="245"/>
      <c r="T58" s="245"/>
      <c r="U58" s="245"/>
      <c r="V58" s="245"/>
      <c r="W58" s="245"/>
      <c r="X58" s="245"/>
      <c r="Y58" s="245"/>
      <c r="Z58" s="245"/>
      <c r="AA58" s="245"/>
      <c r="AB58" s="245"/>
      <c r="AC58" s="245"/>
      <c r="AD58" s="245">
        <f t="shared" si="0"/>
        <v>1</v>
      </c>
      <c r="AE58" s="245">
        <f t="shared" si="1"/>
        <v>1</v>
      </c>
      <c r="AF58" s="245">
        <f t="shared" si="2"/>
        <v>0</v>
      </c>
      <c r="AG58" s="245">
        <f t="shared" si="3"/>
        <v>0</v>
      </c>
      <c r="AH58" s="123"/>
      <c r="AI58" s="234" t="s">
        <v>465</v>
      </c>
      <c r="AJ58" s="234" t="s">
        <v>474</v>
      </c>
      <c r="AK58" s="119"/>
    </row>
    <row r="59" spans="1:37" ht="42" customHeight="1">
      <c r="A59" s="401"/>
      <c r="B59" s="408"/>
      <c r="C59" s="390"/>
      <c r="D59" s="390"/>
      <c r="E59" s="119" t="s">
        <v>485</v>
      </c>
      <c r="F59" s="245"/>
      <c r="G59" s="245"/>
      <c r="H59" s="245"/>
      <c r="I59" s="245"/>
      <c r="J59" s="245" t="s">
        <v>313</v>
      </c>
      <c r="K59" s="245" t="s">
        <v>377</v>
      </c>
      <c r="L59" s="122"/>
      <c r="M59" s="122"/>
      <c r="N59" s="122"/>
      <c r="O59" s="122"/>
      <c r="P59" s="122"/>
      <c r="Q59" s="122"/>
      <c r="R59" s="233"/>
      <c r="S59" s="245"/>
      <c r="T59" s="245"/>
      <c r="U59" s="245"/>
      <c r="V59" s="245"/>
      <c r="W59" s="245"/>
      <c r="X59" s="245"/>
      <c r="Y59" s="245"/>
      <c r="Z59" s="245"/>
      <c r="AA59" s="245"/>
      <c r="AB59" s="245"/>
      <c r="AC59" s="245"/>
      <c r="AD59" s="245">
        <f t="shared" si="0"/>
        <v>1</v>
      </c>
      <c r="AE59" s="245">
        <f t="shared" si="1"/>
        <v>1</v>
      </c>
      <c r="AF59" s="245">
        <f t="shared" si="2"/>
        <v>0</v>
      </c>
      <c r="AG59" s="245">
        <f t="shared" si="3"/>
        <v>0</v>
      </c>
      <c r="AH59" s="123"/>
      <c r="AI59" s="234" t="s">
        <v>393</v>
      </c>
      <c r="AJ59" s="234" t="s">
        <v>486</v>
      </c>
      <c r="AK59" s="119"/>
    </row>
    <row r="60" spans="1:37" ht="42.75" customHeight="1">
      <c r="A60" s="401"/>
      <c r="B60" s="409"/>
      <c r="C60" s="390"/>
      <c r="D60" s="390"/>
      <c r="E60" s="119" t="s">
        <v>487</v>
      </c>
      <c r="F60" s="245"/>
      <c r="G60" s="245"/>
      <c r="H60" s="245"/>
      <c r="I60" s="245"/>
      <c r="J60" s="245"/>
      <c r="K60" s="232"/>
      <c r="L60" s="122"/>
      <c r="M60" s="122"/>
      <c r="N60" s="122"/>
      <c r="O60" s="122"/>
      <c r="P60" s="122"/>
      <c r="Q60" s="122"/>
      <c r="R60" s="233"/>
      <c r="S60" s="245"/>
      <c r="T60" s="245"/>
      <c r="U60" s="245"/>
      <c r="V60" s="245"/>
      <c r="W60" s="245"/>
      <c r="X60" s="245"/>
      <c r="Y60" s="245"/>
      <c r="Z60" s="245"/>
      <c r="AA60" s="245"/>
      <c r="AB60" s="245"/>
      <c r="AC60" s="245"/>
      <c r="AD60" s="245">
        <f t="shared" si="0"/>
        <v>0</v>
      </c>
      <c r="AE60" s="245">
        <f t="shared" si="1"/>
        <v>0</v>
      </c>
      <c r="AF60" s="245">
        <f t="shared" si="2"/>
        <v>0</v>
      </c>
      <c r="AG60" s="245">
        <f t="shared" si="3"/>
        <v>0</v>
      </c>
      <c r="AH60" s="123"/>
      <c r="AI60" s="234" t="s">
        <v>465</v>
      </c>
      <c r="AJ60" s="234" t="s">
        <v>488</v>
      </c>
      <c r="AK60" s="119"/>
    </row>
    <row r="61" spans="1:37" ht="31.5" customHeight="1">
      <c r="A61" s="395" t="s">
        <v>489</v>
      </c>
      <c r="B61" s="398" t="s">
        <v>490</v>
      </c>
      <c r="C61" s="399" t="s">
        <v>491</v>
      </c>
      <c r="D61" s="399" t="s">
        <v>492</v>
      </c>
      <c r="E61" s="120" t="s">
        <v>493</v>
      </c>
      <c r="F61" s="245"/>
      <c r="G61" s="245"/>
      <c r="H61" s="245"/>
      <c r="I61" s="245"/>
      <c r="J61" s="245"/>
      <c r="K61" s="232"/>
      <c r="L61" s="122"/>
      <c r="M61" s="122"/>
      <c r="N61" s="122" t="s">
        <v>313</v>
      </c>
      <c r="O61" s="122" t="s">
        <v>377</v>
      </c>
      <c r="P61" s="122"/>
      <c r="Q61" s="122"/>
      <c r="R61" s="233"/>
      <c r="S61" s="245"/>
      <c r="T61" s="245"/>
      <c r="U61" s="245"/>
      <c r="V61" s="245"/>
      <c r="W61" s="245"/>
      <c r="X61" s="245"/>
      <c r="Y61" s="245"/>
      <c r="Z61" s="245"/>
      <c r="AA61" s="245"/>
      <c r="AB61" s="245"/>
      <c r="AC61" s="245"/>
      <c r="AD61" s="245">
        <f t="shared" si="0"/>
        <v>1</v>
      </c>
      <c r="AE61" s="245">
        <f t="shared" si="1"/>
        <v>1</v>
      </c>
      <c r="AF61" s="245">
        <f t="shared" si="2"/>
        <v>0</v>
      </c>
      <c r="AG61" s="245">
        <f t="shared" si="3"/>
        <v>0</v>
      </c>
      <c r="AH61" s="123"/>
      <c r="AI61" s="234" t="s">
        <v>465</v>
      </c>
      <c r="AJ61" s="234" t="s">
        <v>494</v>
      </c>
      <c r="AK61" s="119"/>
    </row>
    <row r="62" spans="1:37" ht="31.5" customHeight="1">
      <c r="A62" s="396"/>
      <c r="B62" s="398"/>
      <c r="C62" s="399"/>
      <c r="D62" s="399"/>
      <c r="E62" s="120" t="s">
        <v>495</v>
      </c>
      <c r="F62" s="245"/>
      <c r="G62" s="245"/>
      <c r="H62" s="245" t="s">
        <v>313</v>
      </c>
      <c r="I62" s="245" t="s">
        <v>377</v>
      </c>
      <c r="J62" s="245" t="s">
        <v>313</v>
      </c>
      <c r="K62" s="245" t="s">
        <v>377</v>
      </c>
      <c r="L62" s="122" t="s">
        <v>313</v>
      </c>
      <c r="M62" s="122" t="s">
        <v>377</v>
      </c>
      <c r="N62" s="122" t="s">
        <v>313</v>
      </c>
      <c r="O62" s="122" t="s">
        <v>377</v>
      </c>
      <c r="P62" s="122" t="s">
        <v>313</v>
      </c>
      <c r="Q62" s="122" t="s">
        <v>377</v>
      </c>
      <c r="R62" s="245" t="s">
        <v>313</v>
      </c>
      <c r="S62" s="245"/>
      <c r="T62" s="245" t="s">
        <v>313</v>
      </c>
      <c r="U62" s="245"/>
      <c r="V62" s="245" t="s">
        <v>313</v>
      </c>
      <c r="W62" s="245"/>
      <c r="X62" s="245" t="s">
        <v>313</v>
      </c>
      <c r="Y62" s="245"/>
      <c r="Z62" s="245" t="s">
        <v>313</v>
      </c>
      <c r="AA62" s="245"/>
      <c r="AB62" s="245" t="s">
        <v>313</v>
      </c>
      <c r="AC62" s="245"/>
      <c r="AD62" s="245">
        <f t="shared" si="0"/>
        <v>11</v>
      </c>
      <c r="AE62" s="245">
        <f t="shared" si="1"/>
        <v>5</v>
      </c>
      <c r="AF62" s="245">
        <f t="shared" si="2"/>
        <v>0</v>
      </c>
      <c r="AG62" s="245">
        <f t="shared" si="3"/>
        <v>0</v>
      </c>
      <c r="AH62" s="123"/>
      <c r="AI62" s="234" t="s">
        <v>496</v>
      </c>
      <c r="AJ62" s="234" t="s">
        <v>425</v>
      </c>
      <c r="AK62" s="119"/>
    </row>
    <row r="63" spans="1:37" ht="31.5" customHeight="1">
      <c r="A63" s="396"/>
      <c r="B63" s="398"/>
      <c r="C63" s="399"/>
      <c r="D63" s="399"/>
      <c r="E63" s="120" t="s">
        <v>497</v>
      </c>
      <c r="F63" s="245"/>
      <c r="G63" s="245"/>
      <c r="H63" s="245"/>
      <c r="I63" s="245"/>
      <c r="J63" s="245" t="s">
        <v>313</v>
      </c>
      <c r="K63" s="232" t="s">
        <v>379</v>
      </c>
      <c r="L63" s="122" t="s">
        <v>313</v>
      </c>
      <c r="M63" s="122" t="s">
        <v>377</v>
      </c>
      <c r="N63" s="122" t="s">
        <v>313</v>
      </c>
      <c r="O63" s="122" t="s">
        <v>377</v>
      </c>
      <c r="P63" s="122" t="s">
        <v>313</v>
      </c>
      <c r="Q63" s="122" t="s">
        <v>379</v>
      </c>
      <c r="R63" s="245" t="s">
        <v>313</v>
      </c>
      <c r="S63" s="245"/>
      <c r="T63" s="245" t="s">
        <v>313</v>
      </c>
      <c r="U63" s="245"/>
      <c r="V63" s="245" t="s">
        <v>313</v>
      </c>
      <c r="W63" s="245"/>
      <c r="X63" s="245" t="s">
        <v>313</v>
      </c>
      <c r="Y63" s="245"/>
      <c r="Z63" s="245" t="s">
        <v>313</v>
      </c>
      <c r="AA63" s="245"/>
      <c r="AB63" s="245" t="s">
        <v>313</v>
      </c>
      <c r="AC63" s="245"/>
      <c r="AD63" s="245">
        <f t="shared" si="0"/>
        <v>10</v>
      </c>
      <c r="AE63" s="245">
        <f t="shared" si="1"/>
        <v>2</v>
      </c>
      <c r="AF63" s="245">
        <f t="shared" si="2"/>
        <v>0</v>
      </c>
      <c r="AG63" s="245">
        <f t="shared" si="3"/>
        <v>2</v>
      </c>
      <c r="AH63" s="123"/>
      <c r="AI63" s="234" t="s">
        <v>498</v>
      </c>
      <c r="AJ63" s="234" t="s">
        <v>425</v>
      </c>
      <c r="AK63" s="119"/>
    </row>
    <row r="64" spans="1:37" ht="31.5" customHeight="1">
      <c r="A64" s="396"/>
      <c r="B64" s="398"/>
      <c r="C64" s="399"/>
      <c r="D64" s="399"/>
      <c r="E64" s="120" t="s">
        <v>499</v>
      </c>
      <c r="F64" s="245"/>
      <c r="G64" s="245"/>
      <c r="H64" s="245"/>
      <c r="I64" s="245"/>
      <c r="J64" s="245"/>
      <c r="K64" s="232"/>
      <c r="L64" s="122"/>
      <c r="M64" s="122"/>
      <c r="N64" s="122" t="s">
        <v>313</v>
      </c>
      <c r="O64" s="122" t="s">
        <v>377</v>
      </c>
      <c r="P64" s="122"/>
      <c r="Q64" s="122"/>
      <c r="R64" s="233"/>
      <c r="S64" s="245"/>
      <c r="T64" s="245"/>
      <c r="U64" s="245"/>
      <c r="V64" s="245"/>
      <c r="W64" s="245"/>
      <c r="X64" s="245"/>
      <c r="Y64" s="245"/>
      <c r="Z64" s="245"/>
      <c r="AA64" s="245"/>
      <c r="AB64" s="245"/>
      <c r="AC64" s="245"/>
      <c r="AD64" s="245">
        <f t="shared" si="0"/>
        <v>1</v>
      </c>
      <c r="AE64" s="245">
        <f t="shared" si="1"/>
        <v>1</v>
      </c>
      <c r="AF64" s="245">
        <f t="shared" si="2"/>
        <v>0</v>
      </c>
      <c r="AG64" s="245">
        <f t="shared" si="3"/>
        <v>0</v>
      </c>
      <c r="AH64" s="123"/>
      <c r="AI64" s="234" t="s">
        <v>498</v>
      </c>
      <c r="AJ64" s="234" t="s">
        <v>425</v>
      </c>
      <c r="AK64" s="119"/>
    </row>
    <row r="65" spans="1:37" ht="120.75" customHeight="1">
      <c r="A65" s="396"/>
      <c r="B65" s="398"/>
      <c r="C65" s="399"/>
      <c r="D65" s="399"/>
      <c r="E65" s="120" t="s">
        <v>500</v>
      </c>
      <c r="F65" s="245"/>
      <c r="G65" s="245"/>
      <c r="H65" s="245"/>
      <c r="I65" s="245"/>
      <c r="J65" s="245"/>
      <c r="K65" s="232"/>
      <c r="L65" s="122"/>
      <c r="M65" s="122"/>
      <c r="N65" s="122"/>
      <c r="O65" s="122"/>
      <c r="P65" s="122" t="s">
        <v>313</v>
      </c>
      <c r="Q65" s="122" t="s">
        <v>377</v>
      </c>
      <c r="R65" s="233"/>
      <c r="S65" s="245"/>
      <c r="U65" s="245"/>
      <c r="V65" s="245" t="s">
        <v>313</v>
      </c>
      <c r="W65" s="245"/>
      <c r="X65" s="245"/>
      <c r="Y65" s="245"/>
      <c r="Z65" s="245"/>
      <c r="AA65" s="245"/>
      <c r="AB65" s="245"/>
      <c r="AC65" s="245"/>
      <c r="AD65" s="245">
        <f t="shared" si="0"/>
        <v>2</v>
      </c>
      <c r="AE65" s="245">
        <f t="shared" si="1"/>
        <v>1</v>
      </c>
      <c r="AF65" s="245">
        <f t="shared" si="2"/>
        <v>0</v>
      </c>
      <c r="AG65" s="245">
        <f t="shared" si="3"/>
        <v>0</v>
      </c>
      <c r="AH65" s="123"/>
      <c r="AI65" s="128" t="s">
        <v>501</v>
      </c>
      <c r="AJ65" s="234" t="s">
        <v>502</v>
      </c>
      <c r="AK65" s="119"/>
    </row>
    <row r="66" spans="1:37" ht="61.5" customHeight="1">
      <c r="A66" s="396"/>
      <c r="B66" s="398"/>
      <c r="C66" s="399"/>
      <c r="D66" s="399"/>
      <c r="E66" s="120" t="s">
        <v>503</v>
      </c>
      <c r="F66" s="245"/>
      <c r="G66" s="245"/>
      <c r="H66" s="245"/>
      <c r="I66" s="245"/>
      <c r="J66" s="245"/>
      <c r="K66" s="232"/>
      <c r="L66" s="122"/>
      <c r="M66" s="122"/>
      <c r="N66" s="122"/>
      <c r="O66" s="122"/>
      <c r="P66" s="122"/>
      <c r="Q66" s="122"/>
      <c r="R66" s="233" t="s">
        <v>313</v>
      </c>
      <c r="S66" s="245"/>
      <c r="T66" s="245"/>
      <c r="U66" s="245"/>
      <c r="V66" s="245"/>
      <c r="W66" s="245"/>
      <c r="X66" s="245" t="s">
        <v>313</v>
      </c>
      <c r="Y66" s="245"/>
      <c r="Z66" s="245"/>
      <c r="AA66" s="245"/>
      <c r="AB66" s="245"/>
      <c r="AC66" s="245"/>
      <c r="AD66" s="245">
        <f t="shared" si="0"/>
        <v>2</v>
      </c>
      <c r="AE66" s="245">
        <f t="shared" si="1"/>
        <v>0</v>
      </c>
      <c r="AF66" s="245">
        <f t="shared" si="2"/>
        <v>0</v>
      </c>
      <c r="AG66" s="245">
        <f t="shared" si="3"/>
        <v>0</v>
      </c>
      <c r="AH66" s="123"/>
      <c r="AI66" s="128" t="s">
        <v>504</v>
      </c>
      <c r="AJ66" s="234" t="s">
        <v>505</v>
      </c>
      <c r="AK66" s="119"/>
    </row>
    <row r="67" spans="1:37" ht="38.25" customHeight="1">
      <c r="A67" s="396"/>
      <c r="B67" s="398"/>
      <c r="C67" s="399"/>
      <c r="D67" s="399"/>
      <c r="E67" s="120" t="s">
        <v>506</v>
      </c>
      <c r="F67" s="245"/>
      <c r="G67" s="245"/>
      <c r="H67" s="245"/>
      <c r="I67" s="245"/>
      <c r="J67" s="245"/>
      <c r="K67" s="232"/>
      <c r="L67" s="122"/>
      <c r="M67" s="122"/>
      <c r="N67" s="122" t="s">
        <v>313</v>
      </c>
      <c r="O67" s="122" t="s">
        <v>377</v>
      </c>
      <c r="P67" s="122"/>
      <c r="Q67" s="122"/>
      <c r="R67" s="233"/>
      <c r="S67" s="245"/>
      <c r="T67" s="245"/>
      <c r="U67" s="245"/>
      <c r="V67" s="245"/>
      <c r="W67" s="245"/>
      <c r="X67" s="245"/>
      <c r="Y67" s="245"/>
      <c r="Z67" s="245"/>
      <c r="AA67" s="245"/>
      <c r="AB67" s="245"/>
      <c r="AC67" s="245"/>
      <c r="AD67" s="245">
        <f t="shared" si="0"/>
        <v>1</v>
      </c>
      <c r="AE67" s="245">
        <f t="shared" si="1"/>
        <v>1</v>
      </c>
      <c r="AF67" s="245">
        <f t="shared" si="2"/>
        <v>0</v>
      </c>
      <c r="AG67" s="245">
        <f t="shared" si="3"/>
        <v>0</v>
      </c>
      <c r="AH67" s="123"/>
      <c r="AI67" s="128" t="s">
        <v>507</v>
      </c>
      <c r="AJ67" s="234" t="s">
        <v>425</v>
      </c>
      <c r="AK67" s="119"/>
    </row>
    <row r="68" spans="1:37" ht="38.25" customHeight="1">
      <c r="A68" s="396"/>
      <c r="B68" s="398"/>
      <c r="C68" s="399"/>
      <c r="D68" s="399"/>
      <c r="E68" s="120" t="s">
        <v>508</v>
      </c>
      <c r="F68" s="245"/>
      <c r="G68" s="245"/>
      <c r="H68" s="245"/>
      <c r="I68" s="245"/>
      <c r="J68" s="245"/>
      <c r="K68" s="232"/>
      <c r="L68" s="122"/>
      <c r="M68" s="122"/>
      <c r="N68" s="122"/>
      <c r="O68" s="122"/>
      <c r="P68" s="122" t="s">
        <v>313</v>
      </c>
      <c r="Q68" s="122" t="s">
        <v>377</v>
      </c>
      <c r="R68" s="233" t="s">
        <v>313</v>
      </c>
      <c r="S68" s="245"/>
      <c r="T68" s="245" t="s">
        <v>313</v>
      </c>
      <c r="U68" s="245"/>
      <c r="V68" s="245" t="s">
        <v>313</v>
      </c>
      <c r="W68" s="245"/>
      <c r="X68" s="245"/>
      <c r="Y68" s="245"/>
      <c r="Z68" s="245"/>
      <c r="AA68" s="245"/>
      <c r="AB68" s="245"/>
      <c r="AC68" s="245"/>
      <c r="AD68" s="245">
        <f t="shared" si="0"/>
        <v>4</v>
      </c>
      <c r="AE68" s="245">
        <f t="shared" si="1"/>
        <v>1</v>
      </c>
      <c r="AF68" s="245">
        <f t="shared" si="2"/>
        <v>0</v>
      </c>
      <c r="AG68" s="245">
        <f t="shared" si="3"/>
        <v>0</v>
      </c>
      <c r="AH68" s="123"/>
      <c r="AI68" s="128" t="s">
        <v>509</v>
      </c>
      <c r="AJ68" s="234" t="s">
        <v>510</v>
      </c>
      <c r="AK68" s="119"/>
    </row>
    <row r="69" spans="1:37" ht="39.950000000000003" customHeight="1">
      <c r="A69" s="396"/>
      <c r="B69" s="398"/>
      <c r="C69" s="399"/>
      <c r="D69" s="399"/>
      <c r="E69" s="119" t="s">
        <v>511</v>
      </c>
      <c r="F69" s="245"/>
      <c r="G69" s="245"/>
      <c r="H69" s="245"/>
      <c r="I69" s="245"/>
      <c r="J69" s="245" t="s">
        <v>313</v>
      </c>
      <c r="K69" s="245" t="s">
        <v>379</v>
      </c>
      <c r="L69" s="122"/>
      <c r="M69" s="122"/>
      <c r="N69" s="122"/>
      <c r="O69" s="122"/>
      <c r="P69" s="122"/>
      <c r="Q69" s="122"/>
      <c r="R69" s="233"/>
      <c r="S69" s="245"/>
      <c r="T69" s="245"/>
      <c r="U69" s="245"/>
      <c r="V69" s="121" t="s">
        <v>313</v>
      </c>
      <c r="W69" s="245"/>
      <c r="X69" s="245"/>
      <c r="Y69" s="245"/>
      <c r="Z69" s="245"/>
      <c r="AA69" s="245"/>
      <c r="AB69" s="245"/>
      <c r="AC69" s="245"/>
      <c r="AD69" s="245">
        <f t="shared" si="0"/>
        <v>2</v>
      </c>
      <c r="AE69" s="245">
        <f t="shared" si="1"/>
        <v>0</v>
      </c>
      <c r="AF69" s="245">
        <f t="shared" si="2"/>
        <v>0</v>
      </c>
      <c r="AG69" s="245">
        <f t="shared" si="3"/>
        <v>1</v>
      </c>
      <c r="AH69" s="123"/>
      <c r="AI69" s="128" t="s">
        <v>349</v>
      </c>
      <c r="AJ69" s="234" t="s">
        <v>474</v>
      </c>
      <c r="AK69" s="119"/>
    </row>
    <row r="70" spans="1:37" ht="39.950000000000003" customHeight="1">
      <c r="A70" s="396"/>
      <c r="B70" s="398"/>
      <c r="C70" s="399"/>
      <c r="D70" s="399"/>
      <c r="E70" s="119" t="s">
        <v>512</v>
      </c>
      <c r="F70" s="245"/>
      <c r="G70" s="245"/>
      <c r="H70" s="245"/>
      <c r="I70" s="245"/>
      <c r="J70" s="245"/>
      <c r="K70" s="232"/>
      <c r="L70" s="122"/>
      <c r="M70" s="122"/>
      <c r="N70" s="122"/>
      <c r="O70" s="122"/>
      <c r="P70" s="122" t="s">
        <v>313</v>
      </c>
      <c r="Q70" s="122" t="s">
        <v>377</v>
      </c>
      <c r="R70" s="233" t="s">
        <v>313</v>
      </c>
      <c r="S70" s="245"/>
      <c r="T70" s="245" t="s">
        <v>313</v>
      </c>
      <c r="U70" s="245"/>
      <c r="V70" s="245" t="s">
        <v>313</v>
      </c>
      <c r="W70" s="245"/>
      <c r="X70" s="245"/>
      <c r="Y70" s="245"/>
      <c r="Z70" s="245"/>
      <c r="AA70" s="245"/>
      <c r="AB70" s="245"/>
      <c r="AC70" s="245"/>
      <c r="AD70" s="245">
        <f t="shared" si="0"/>
        <v>4</v>
      </c>
      <c r="AE70" s="245">
        <f t="shared" si="1"/>
        <v>1</v>
      </c>
      <c r="AF70" s="245">
        <f t="shared" si="2"/>
        <v>0</v>
      </c>
      <c r="AG70" s="245">
        <f t="shared" si="3"/>
        <v>0</v>
      </c>
      <c r="AH70" s="123"/>
      <c r="AI70" s="128" t="s">
        <v>509</v>
      </c>
      <c r="AJ70" s="234" t="s">
        <v>510</v>
      </c>
      <c r="AK70" s="119"/>
    </row>
    <row r="71" spans="1:37" ht="39.950000000000003" customHeight="1">
      <c r="A71" s="396"/>
      <c r="B71" s="398"/>
      <c r="C71" s="399"/>
      <c r="D71" s="399"/>
      <c r="E71" s="119" t="s">
        <v>513</v>
      </c>
      <c r="F71" s="245"/>
      <c r="G71" s="245"/>
      <c r="H71" s="245"/>
      <c r="I71" s="245"/>
      <c r="J71" s="245"/>
      <c r="K71" s="232"/>
      <c r="L71" s="122" t="s">
        <v>313</v>
      </c>
      <c r="M71" s="122" t="s">
        <v>379</v>
      </c>
      <c r="N71" s="122"/>
      <c r="O71" s="122"/>
      <c r="P71" s="122"/>
      <c r="Q71" s="122"/>
      <c r="R71" s="233"/>
      <c r="S71" s="245"/>
      <c r="T71" s="245"/>
      <c r="U71" s="245"/>
      <c r="V71" s="245" t="s">
        <v>313</v>
      </c>
      <c r="W71" s="245"/>
      <c r="X71" s="245"/>
      <c r="Y71" s="245"/>
      <c r="Z71" s="245"/>
      <c r="AA71" s="245"/>
      <c r="AB71" s="245"/>
      <c r="AC71" s="245"/>
      <c r="AD71" s="245">
        <f t="shared" si="0"/>
        <v>2</v>
      </c>
      <c r="AE71" s="245">
        <f t="shared" si="1"/>
        <v>0</v>
      </c>
      <c r="AF71" s="245">
        <f t="shared" si="2"/>
        <v>0</v>
      </c>
      <c r="AG71" s="245">
        <f t="shared" si="3"/>
        <v>1</v>
      </c>
      <c r="AH71" s="123"/>
      <c r="AI71" s="128" t="s">
        <v>509</v>
      </c>
      <c r="AJ71" s="234" t="s">
        <v>425</v>
      </c>
      <c r="AK71" s="119"/>
    </row>
    <row r="72" spans="1:37" ht="51" customHeight="1">
      <c r="A72" s="396"/>
      <c r="B72" s="398"/>
      <c r="C72" s="399"/>
      <c r="D72" s="399"/>
      <c r="E72" s="119" t="s">
        <v>514</v>
      </c>
      <c r="F72" s="245"/>
      <c r="G72" s="245"/>
      <c r="H72" s="245"/>
      <c r="I72" s="245"/>
      <c r="J72" s="245"/>
      <c r="K72" s="232"/>
      <c r="L72" s="122"/>
      <c r="M72" s="122"/>
      <c r="N72" s="122"/>
      <c r="O72" s="122"/>
      <c r="P72" s="122"/>
      <c r="Q72" s="122"/>
      <c r="R72" s="233"/>
      <c r="S72" s="245"/>
      <c r="T72" s="245"/>
      <c r="U72" s="245"/>
      <c r="V72" s="245"/>
      <c r="W72" s="245"/>
      <c r="X72" s="245" t="s">
        <v>313</v>
      </c>
      <c r="Y72" s="245"/>
      <c r="Z72" s="245"/>
      <c r="AA72" s="245"/>
      <c r="AB72" s="245"/>
      <c r="AC72" s="245"/>
      <c r="AD72" s="245">
        <f t="shared" si="0"/>
        <v>1</v>
      </c>
      <c r="AE72" s="245">
        <f t="shared" si="1"/>
        <v>0</v>
      </c>
      <c r="AF72" s="245">
        <f t="shared" si="2"/>
        <v>0</v>
      </c>
      <c r="AG72" s="245">
        <f t="shared" si="3"/>
        <v>0</v>
      </c>
      <c r="AH72" s="123"/>
      <c r="AI72" s="128" t="s">
        <v>515</v>
      </c>
      <c r="AJ72" s="234" t="s">
        <v>516</v>
      </c>
      <c r="AK72" s="119"/>
    </row>
    <row r="73" spans="1:37" ht="39.950000000000003" customHeight="1">
      <c r="A73" s="396"/>
      <c r="B73" s="398"/>
      <c r="C73" s="399"/>
      <c r="D73" s="399"/>
      <c r="E73" s="119" t="s">
        <v>517</v>
      </c>
      <c r="F73" s="245" t="s">
        <v>313</v>
      </c>
      <c r="G73" s="245" t="s">
        <v>377</v>
      </c>
      <c r="H73" s="245" t="s">
        <v>313</v>
      </c>
      <c r="I73" s="245" t="s">
        <v>377</v>
      </c>
      <c r="J73" s="245" t="s">
        <v>313</v>
      </c>
      <c r="K73" s="245" t="s">
        <v>377</v>
      </c>
      <c r="L73" s="122" t="s">
        <v>313</v>
      </c>
      <c r="M73" s="122" t="s">
        <v>377</v>
      </c>
      <c r="N73" s="122" t="s">
        <v>313</v>
      </c>
      <c r="O73" s="122" t="s">
        <v>377</v>
      </c>
      <c r="P73" s="122" t="s">
        <v>313</v>
      </c>
      <c r="Q73" s="122" t="s">
        <v>377</v>
      </c>
      <c r="R73" s="245" t="s">
        <v>313</v>
      </c>
      <c r="S73" s="245"/>
      <c r="T73" s="245" t="s">
        <v>313</v>
      </c>
      <c r="U73" s="245"/>
      <c r="V73" s="245" t="s">
        <v>313</v>
      </c>
      <c r="W73" s="245"/>
      <c r="X73" s="245" t="s">
        <v>313</v>
      </c>
      <c r="Y73" s="245"/>
      <c r="Z73" s="245" t="s">
        <v>313</v>
      </c>
      <c r="AA73" s="245"/>
      <c r="AB73" s="245" t="s">
        <v>313</v>
      </c>
      <c r="AC73" s="245"/>
      <c r="AD73" s="245">
        <f t="shared" si="0"/>
        <v>12</v>
      </c>
      <c r="AE73" s="245">
        <f t="shared" si="1"/>
        <v>6</v>
      </c>
      <c r="AF73" s="245">
        <f t="shared" si="2"/>
        <v>0</v>
      </c>
      <c r="AG73" s="245">
        <f t="shared" si="3"/>
        <v>0</v>
      </c>
      <c r="AH73" s="123"/>
      <c r="AI73" s="128" t="s">
        <v>518</v>
      </c>
      <c r="AJ73" s="234" t="s">
        <v>519</v>
      </c>
      <c r="AK73" s="119"/>
    </row>
    <row r="74" spans="1:37" ht="42.75" customHeight="1">
      <c r="A74" s="396"/>
      <c r="B74" s="398"/>
      <c r="C74" s="399"/>
      <c r="D74" s="399"/>
      <c r="E74" s="120" t="s">
        <v>520</v>
      </c>
      <c r="F74" s="245"/>
      <c r="G74" s="245"/>
      <c r="H74" s="245" t="s">
        <v>313</v>
      </c>
      <c r="I74" s="245" t="s">
        <v>377</v>
      </c>
      <c r="J74" s="245"/>
      <c r="K74" s="232"/>
      <c r="L74" s="122"/>
      <c r="M74" s="122"/>
      <c r="N74" s="122"/>
      <c r="O74" s="122"/>
      <c r="P74" s="122" t="s">
        <v>313</v>
      </c>
      <c r="Q74" s="122" t="s">
        <v>377</v>
      </c>
      <c r="R74" s="233"/>
      <c r="S74" s="245"/>
      <c r="T74" s="245"/>
      <c r="U74" s="245"/>
      <c r="V74" s="245"/>
      <c r="W74" s="245"/>
      <c r="X74" s="245"/>
      <c r="Y74" s="245"/>
      <c r="Z74" s="245"/>
      <c r="AA74" s="245"/>
      <c r="AB74" s="245"/>
      <c r="AC74" s="245"/>
      <c r="AD74" s="245">
        <f t="shared" si="0"/>
        <v>2</v>
      </c>
      <c r="AE74" s="245">
        <f t="shared" si="1"/>
        <v>2</v>
      </c>
      <c r="AF74" s="245">
        <f t="shared" si="2"/>
        <v>0</v>
      </c>
      <c r="AG74" s="245">
        <f t="shared" si="3"/>
        <v>0</v>
      </c>
      <c r="AH74" s="123"/>
      <c r="AI74" s="128" t="s">
        <v>518</v>
      </c>
      <c r="AJ74" s="234" t="s">
        <v>521</v>
      </c>
      <c r="AK74" s="119"/>
    </row>
    <row r="75" spans="1:37" ht="39.950000000000003" customHeight="1">
      <c r="A75" s="396"/>
      <c r="B75" s="398"/>
      <c r="C75" s="399"/>
      <c r="D75" s="399"/>
      <c r="E75" s="120" t="s">
        <v>522</v>
      </c>
      <c r="F75" s="245"/>
      <c r="G75" s="245"/>
      <c r="H75" s="245"/>
      <c r="I75" s="245"/>
      <c r="J75" s="245"/>
      <c r="K75" s="232"/>
      <c r="L75" s="122" t="s">
        <v>313</v>
      </c>
      <c r="M75" s="122" t="s">
        <v>377</v>
      </c>
      <c r="N75" s="122"/>
      <c r="O75" s="122"/>
      <c r="P75" s="122"/>
      <c r="Q75" s="122"/>
      <c r="R75" s="233"/>
      <c r="S75" s="245"/>
      <c r="T75" s="245"/>
      <c r="U75" s="245"/>
      <c r="V75" s="245"/>
      <c r="W75" s="245"/>
      <c r="X75" s="245"/>
      <c r="Y75" s="245"/>
      <c r="Z75" s="245"/>
      <c r="AA75" s="245"/>
      <c r="AB75" s="245"/>
      <c r="AC75" s="245"/>
      <c r="AD75" s="245">
        <f t="shared" si="0"/>
        <v>1</v>
      </c>
      <c r="AE75" s="245">
        <f t="shared" si="1"/>
        <v>1</v>
      </c>
      <c r="AF75" s="245">
        <f t="shared" si="2"/>
        <v>0</v>
      </c>
      <c r="AG75" s="245">
        <f t="shared" si="3"/>
        <v>0</v>
      </c>
      <c r="AH75" s="123"/>
      <c r="AI75" s="128" t="s">
        <v>518</v>
      </c>
      <c r="AJ75" s="234" t="s">
        <v>523</v>
      </c>
      <c r="AK75" s="119"/>
    </row>
    <row r="76" spans="1:37" ht="93" customHeight="1">
      <c r="A76" s="396"/>
      <c r="B76" s="398"/>
      <c r="C76" s="399"/>
      <c r="D76" s="399"/>
      <c r="E76" s="120" t="s">
        <v>524</v>
      </c>
      <c r="F76" s="245"/>
      <c r="G76" s="245"/>
      <c r="H76" s="245" t="s">
        <v>313</v>
      </c>
      <c r="I76" s="245" t="s">
        <v>377</v>
      </c>
      <c r="J76" s="245"/>
      <c r="K76" s="232"/>
      <c r="L76" s="122"/>
      <c r="M76" s="122"/>
      <c r="N76" s="122" t="s">
        <v>313</v>
      </c>
      <c r="O76" s="122" t="s">
        <v>377</v>
      </c>
      <c r="P76" s="122"/>
      <c r="Q76" s="122"/>
      <c r="R76" s="233"/>
      <c r="S76" s="245"/>
      <c r="T76" s="245"/>
      <c r="U76" s="245"/>
      <c r="V76" s="245" t="s">
        <v>313</v>
      </c>
      <c r="W76" s="245"/>
      <c r="X76" s="245"/>
      <c r="Y76" s="245"/>
      <c r="Z76" s="245"/>
      <c r="AA76" s="245"/>
      <c r="AB76" s="245" t="s">
        <v>313</v>
      </c>
      <c r="AC76" s="245"/>
      <c r="AD76" s="245">
        <f t="shared" si="0"/>
        <v>4</v>
      </c>
      <c r="AE76" s="245">
        <f t="shared" si="1"/>
        <v>2</v>
      </c>
      <c r="AF76" s="245">
        <f t="shared" si="2"/>
        <v>0</v>
      </c>
      <c r="AG76" s="245">
        <f t="shared" si="3"/>
        <v>0</v>
      </c>
      <c r="AH76" s="123"/>
      <c r="AI76" s="241" t="s">
        <v>525</v>
      </c>
      <c r="AJ76" s="234" t="s">
        <v>417</v>
      </c>
      <c r="AK76" s="119"/>
    </row>
    <row r="77" spans="1:37" ht="48" customHeight="1">
      <c r="A77" s="396"/>
      <c r="B77" s="398"/>
      <c r="C77" s="399"/>
      <c r="D77" s="399"/>
      <c r="E77" s="120" t="s">
        <v>526</v>
      </c>
      <c r="F77" s="245"/>
      <c r="G77" s="245"/>
      <c r="H77" s="245"/>
      <c r="I77" s="245"/>
      <c r="J77" s="245" t="s">
        <v>313</v>
      </c>
      <c r="K77" s="245" t="s">
        <v>377</v>
      </c>
      <c r="L77" s="122"/>
      <c r="M77" s="122"/>
      <c r="N77" s="122"/>
      <c r="O77" s="122"/>
      <c r="P77" s="125"/>
      <c r="Q77" s="125"/>
      <c r="R77" s="245" t="s">
        <v>313</v>
      </c>
      <c r="S77" s="245"/>
      <c r="T77" s="245"/>
      <c r="U77" s="245"/>
      <c r="V77" s="126"/>
      <c r="W77" s="126"/>
      <c r="X77" s="245" t="s">
        <v>313</v>
      </c>
      <c r="Y77" s="245"/>
      <c r="Z77" s="245"/>
      <c r="AA77" s="245"/>
      <c r="AB77" s="245"/>
      <c r="AC77" s="245"/>
      <c r="AD77" s="245">
        <f t="shared" si="0"/>
        <v>3</v>
      </c>
      <c r="AE77" s="245">
        <f t="shared" si="1"/>
        <v>1</v>
      </c>
      <c r="AF77" s="245">
        <f t="shared" si="2"/>
        <v>0</v>
      </c>
      <c r="AG77" s="245">
        <f t="shared" si="3"/>
        <v>0</v>
      </c>
      <c r="AH77" s="123"/>
      <c r="AI77" s="234" t="s">
        <v>527</v>
      </c>
      <c r="AJ77" s="234" t="s">
        <v>528</v>
      </c>
      <c r="AK77" s="119"/>
    </row>
    <row r="78" spans="1:37" ht="58.5" customHeight="1">
      <c r="A78" s="396"/>
      <c r="B78" s="398"/>
      <c r="C78" s="399"/>
      <c r="D78" s="399"/>
      <c r="E78" s="119" t="s">
        <v>529</v>
      </c>
      <c r="F78" s="245"/>
      <c r="G78" s="245"/>
      <c r="H78" s="245"/>
      <c r="I78" s="245"/>
      <c r="J78" s="245" t="s">
        <v>313</v>
      </c>
      <c r="K78" s="232" t="s">
        <v>379</v>
      </c>
      <c r="L78" s="122"/>
      <c r="M78" s="122"/>
      <c r="N78" s="122"/>
      <c r="O78" s="122"/>
      <c r="P78" s="122"/>
      <c r="Q78" s="122"/>
      <c r="R78" s="121" t="s">
        <v>313</v>
      </c>
      <c r="S78" s="245"/>
      <c r="T78" s="245"/>
      <c r="U78" s="245"/>
      <c r="V78" s="245"/>
      <c r="W78" s="245"/>
      <c r="X78" s="245"/>
      <c r="Y78" s="245"/>
      <c r="Z78" s="245"/>
      <c r="AA78" s="245"/>
      <c r="AB78" s="245"/>
      <c r="AC78" s="245"/>
      <c r="AD78" s="245">
        <f t="shared" si="0"/>
        <v>2</v>
      </c>
      <c r="AE78" s="245">
        <f t="shared" si="1"/>
        <v>0</v>
      </c>
      <c r="AF78" s="245">
        <f t="shared" si="2"/>
        <v>0</v>
      </c>
      <c r="AG78" s="245">
        <f t="shared" si="3"/>
        <v>1</v>
      </c>
      <c r="AH78" s="123"/>
      <c r="AI78" s="128" t="s">
        <v>530</v>
      </c>
      <c r="AJ78" s="234" t="s">
        <v>474</v>
      </c>
      <c r="AK78" s="119"/>
    </row>
    <row r="79" spans="1:37" ht="42.75" customHeight="1">
      <c r="A79" s="396"/>
      <c r="B79" s="398"/>
      <c r="C79" s="399"/>
      <c r="D79" s="399"/>
      <c r="E79" s="120" t="s">
        <v>531</v>
      </c>
      <c r="F79" s="245"/>
      <c r="G79" s="245"/>
      <c r="H79" s="245"/>
      <c r="I79" s="245"/>
      <c r="J79" s="245"/>
      <c r="K79" s="232"/>
      <c r="L79" s="122"/>
      <c r="M79" s="122"/>
      <c r="N79" s="122" t="s">
        <v>313</v>
      </c>
      <c r="O79" s="122" t="s">
        <v>379</v>
      </c>
      <c r="P79" s="122"/>
      <c r="Q79" s="122"/>
      <c r="R79" s="233"/>
      <c r="S79" s="245"/>
      <c r="T79" s="245"/>
      <c r="U79" s="245"/>
      <c r="V79" s="245"/>
      <c r="W79" s="245"/>
      <c r="X79" s="245"/>
      <c r="Y79" s="245"/>
      <c r="Z79" s="245"/>
      <c r="AA79" s="245"/>
      <c r="AB79" s="245"/>
      <c r="AC79" s="245"/>
      <c r="AD79" s="245">
        <f t="shared" si="0"/>
        <v>1</v>
      </c>
      <c r="AE79" s="245">
        <f t="shared" si="1"/>
        <v>0</v>
      </c>
      <c r="AF79" s="245">
        <f t="shared" si="2"/>
        <v>0</v>
      </c>
      <c r="AG79" s="245">
        <f t="shared" si="3"/>
        <v>1</v>
      </c>
      <c r="AH79" s="123"/>
      <c r="AI79" s="234" t="s">
        <v>527</v>
      </c>
      <c r="AJ79" s="234" t="s">
        <v>425</v>
      </c>
      <c r="AK79" s="119"/>
    </row>
    <row r="80" spans="1:37" ht="60" customHeight="1">
      <c r="A80" s="396"/>
      <c r="B80" s="398"/>
      <c r="C80" s="399" t="s">
        <v>532</v>
      </c>
      <c r="D80" s="399"/>
      <c r="E80" s="119" t="s">
        <v>533</v>
      </c>
      <c r="F80" s="245"/>
      <c r="G80" s="245"/>
      <c r="H80" s="245"/>
      <c r="I80" s="245"/>
      <c r="J80" s="245"/>
      <c r="K80" s="232"/>
      <c r="L80" s="122"/>
      <c r="M80" s="122"/>
      <c r="N80" s="122"/>
      <c r="O80" s="122"/>
      <c r="P80" s="122"/>
      <c r="Q80" s="122"/>
      <c r="R80" s="233"/>
      <c r="S80" s="245"/>
      <c r="T80" s="245"/>
      <c r="U80" s="245"/>
      <c r="V80" s="245"/>
      <c r="W80" s="245"/>
      <c r="X80" s="245"/>
      <c r="Y80" s="245"/>
      <c r="Z80" s="245"/>
      <c r="AA80" s="245"/>
      <c r="AB80" s="245"/>
      <c r="AC80" s="245"/>
      <c r="AD80" s="245">
        <f t="shared" si="0"/>
        <v>0</v>
      </c>
      <c r="AE80" s="245">
        <f t="shared" si="1"/>
        <v>0</v>
      </c>
      <c r="AF80" s="245">
        <f t="shared" si="2"/>
        <v>0</v>
      </c>
      <c r="AG80" s="245">
        <f t="shared" si="3"/>
        <v>0</v>
      </c>
      <c r="AH80" s="123"/>
      <c r="AI80" s="128" t="s">
        <v>534</v>
      </c>
      <c r="AJ80" s="234" t="s">
        <v>535</v>
      </c>
      <c r="AK80" s="119"/>
    </row>
    <row r="81" spans="1:37" ht="60" customHeight="1">
      <c r="A81" s="396"/>
      <c r="B81" s="398"/>
      <c r="C81" s="399"/>
      <c r="D81" s="399"/>
      <c r="E81" s="120" t="s">
        <v>536</v>
      </c>
      <c r="F81" s="245" t="s">
        <v>313</v>
      </c>
      <c r="G81" s="245" t="s">
        <v>377</v>
      </c>
      <c r="H81" s="245" t="s">
        <v>313</v>
      </c>
      <c r="I81" s="245" t="s">
        <v>377</v>
      </c>
      <c r="J81" s="245" t="s">
        <v>313</v>
      </c>
      <c r="K81" s="245" t="s">
        <v>377</v>
      </c>
      <c r="L81" s="122" t="s">
        <v>313</v>
      </c>
      <c r="M81" s="122" t="s">
        <v>377</v>
      </c>
      <c r="N81" s="122" t="s">
        <v>313</v>
      </c>
      <c r="O81" s="122" t="s">
        <v>377</v>
      </c>
      <c r="P81" s="122" t="s">
        <v>313</v>
      </c>
      <c r="Q81" s="122" t="s">
        <v>377</v>
      </c>
      <c r="R81" s="245" t="s">
        <v>313</v>
      </c>
      <c r="S81" s="245"/>
      <c r="T81" s="245" t="s">
        <v>313</v>
      </c>
      <c r="U81" s="245"/>
      <c r="V81" s="245" t="s">
        <v>313</v>
      </c>
      <c r="W81" s="245"/>
      <c r="X81" s="245" t="s">
        <v>313</v>
      </c>
      <c r="Y81" s="245"/>
      <c r="Z81" s="245" t="s">
        <v>313</v>
      </c>
      <c r="AA81" s="245"/>
      <c r="AB81" s="245" t="s">
        <v>313</v>
      </c>
      <c r="AC81" s="245"/>
      <c r="AD81" s="245">
        <f t="shared" si="0"/>
        <v>12</v>
      </c>
      <c r="AE81" s="245">
        <f t="shared" si="1"/>
        <v>6</v>
      </c>
      <c r="AF81" s="245">
        <f t="shared" si="2"/>
        <v>0</v>
      </c>
      <c r="AG81" s="245">
        <f t="shared" si="3"/>
        <v>0</v>
      </c>
      <c r="AH81" s="123"/>
      <c r="AI81" s="128" t="s">
        <v>390</v>
      </c>
      <c r="AJ81" s="234" t="s">
        <v>537</v>
      </c>
      <c r="AK81" s="119"/>
    </row>
    <row r="82" spans="1:37" ht="60" customHeight="1">
      <c r="A82" s="396"/>
      <c r="B82" s="398"/>
      <c r="C82" s="399" t="s">
        <v>538</v>
      </c>
      <c r="D82" s="399"/>
      <c r="E82" s="120" t="s">
        <v>539</v>
      </c>
      <c r="F82" s="245" t="s">
        <v>313</v>
      </c>
      <c r="G82" s="245" t="s">
        <v>377</v>
      </c>
      <c r="H82" s="245" t="s">
        <v>313</v>
      </c>
      <c r="I82" s="245" t="s">
        <v>377</v>
      </c>
      <c r="J82" s="245" t="s">
        <v>313</v>
      </c>
      <c r="K82" s="245" t="s">
        <v>377</v>
      </c>
      <c r="L82" s="122" t="s">
        <v>313</v>
      </c>
      <c r="M82" s="122" t="s">
        <v>377</v>
      </c>
      <c r="N82" s="122" t="s">
        <v>313</v>
      </c>
      <c r="O82" s="122" t="s">
        <v>377</v>
      </c>
      <c r="P82" s="122" t="s">
        <v>313</v>
      </c>
      <c r="Q82" s="122" t="s">
        <v>377</v>
      </c>
      <c r="R82" s="245" t="s">
        <v>313</v>
      </c>
      <c r="S82" s="245"/>
      <c r="T82" s="245" t="s">
        <v>313</v>
      </c>
      <c r="U82" s="245"/>
      <c r="V82" s="245" t="s">
        <v>313</v>
      </c>
      <c r="W82" s="245"/>
      <c r="X82" s="245" t="s">
        <v>313</v>
      </c>
      <c r="Y82" s="245"/>
      <c r="Z82" s="245" t="s">
        <v>313</v>
      </c>
      <c r="AA82" s="245"/>
      <c r="AB82" s="245" t="s">
        <v>313</v>
      </c>
      <c r="AC82" s="245"/>
      <c r="AD82" s="245">
        <f t="shared" si="0"/>
        <v>12</v>
      </c>
      <c r="AE82" s="245">
        <f t="shared" si="1"/>
        <v>6</v>
      </c>
      <c r="AF82" s="245">
        <f t="shared" si="2"/>
        <v>0</v>
      </c>
      <c r="AG82" s="245">
        <f t="shared" si="3"/>
        <v>0</v>
      </c>
      <c r="AH82" s="123"/>
      <c r="AI82" s="128" t="s">
        <v>390</v>
      </c>
      <c r="AJ82" s="234" t="s">
        <v>540</v>
      </c>
      <c r="AK82" s="119"/>
    </row>
    <row r="83" spans="1:37" ht="39.950000000000003" customHeight="1">
      <c r="A83" s="396"/>
      <c r="B83" s="374" t="s">
        <v>541</v>
      </c>
      <c r="C83" s="377" t="s">
        <v>542</v>
      </c>
      <c r="D83" s="378"/>
      <c r="E83" s="129" t="s">
        <v>543</v>
      </c>
      <c r="F83" s="245"/>
      <c r="G83" s="245"/>
      <c r="H83" s="245"/>
      <c r="I83" s="245"/>
      <c r="J83" s="245"/>
      <c r="K83" s="232"/>
      <c r="L83" s="122"/>
      <c r="M83" s="122"/>
      <c r="N83" s="122"/>
      <c r="O83" s="122"/>
      <c r="P83" s="122"/>
      <c r="Q83" s="122"/>
      <c r="R83" s="233"/>
      <c r="S83" s="245"/>
      <c r="T83" s="245" t="s">
        <v>313</v>
      </c>
      <c r="U83" s="245"/>
      <c r="V83" s="245" t="s">
        <v>313</v>
      </c>
      <c r="W83" s="245"/>
      <c r="X83" s="245"/>
      <c r="Y83" s="245"/>
      <c r="Z83" s="245"/>
      <c r="AA83" s="245"/>
      <c r="AB83" s="245"/>
      <c r="AC83" s="245"/>
      <c r="AD83" s="245">
        <f t="shared" si="0"/>
        <v>2</v>
      </c>
      <c r="AE83" s="245">
        <f t="shared" si="1"/>
        <v>0</v>
      </c>
      <c r="AF83" s="245">
        <f t="shared" si="2"/>
        <v>0</v>
      </c>
      <c r="AG83" s="245">
        <f t="shared" si="3"/>
        <v>0</v>
      </c>
      <c r="AH83" s="123"/>
      <c r="AI83" s="128" t="s">
        <v>390</v>
      </c>
      <c r="AJ83" s="234" t="s">
        <v>544</v>
      </c>
      <c r="AK83" s="119"/>
    </row>
    <row r="84" spans="1:37" ht="65.25" customHeight="1">
      <c r="A84" s="396"/>
      <c r="B84" s="375"/>
      <c r="C84" s="379"/>
      <c r="D84" s="380"/>
      <c r="E84" s="130" t="s">
        <v>545</v>
      </c>
      <c r="F84" s="245"/>
      <c r="G84" s="245"/>
      <c r="H84" s="245"/>
      <c r="I84" s="245"/>
      <c r="J84" s="245"/>
      <c r="K84" s="232"/>
      <c r="L84" s="122" t="s">
        <v>313</v>
      </c>
      <c r="M84" s="122" t="s">
        <v>379</v>
      </c>
      <c r="N84" s="122" t="s">
        <v>313</v>
      </c>
      <c r="O84" s="122" t="s">
        <v>379</v>
      </c>
      <c r="P84" s="122" t="s">
        <v>313</v>
      </c>
      <c r="Q84" s="122" t="s">
        <v>379</v>
      </c>
      <c r="R84" s="233"/>
      <c r="S84" s="245"/>
      <c r="T84" s="245"/>
      <c r="U84" s="245"/>
      <c r="V84" s="245"/>
      <c r="W84" s="245"/>
      <c r="X84" s="245"/>
      <c r="Y84" s="245"/>
      <c r="Z84" s="245"/>
      <c r="AA84" s="245"/>
      <c r="AB84" s="245"/>
      <c r="AC84" s="245"/>
      <c r="AD84" s="245">
        <f t="shared" si="0"/>
        <v>3</v>
      </c>
      <c r="AE84" s="245">
        <f t="shared" si="1"/>
        <v>0</v>
      </c>
      <c r="AF84" s="245">
        <f t="shared" si="2"/>
        <v>0</v>
      </c>
      <c r="AG84" s="245">
        <f t="shared" si="3"/>
        <v>3</v>
      </c>
      <c r="AH84" s="123"/>
      <c r="AI84" s="128" t="s">
        <v>390</v>
      </c>
      <c r="AJ84" s="234" t="s">
        <v>425</v>
      </c>
      <c r="AK84" s="119"/>
    </row>
    <row r="85" spans="1:37" ht="60" customHeight="1">
      <c r="A85" s="396"/>
      <c r="B85" s="375"/>
      <c r="C85" s="381"/>
      <c r="D85" s="382"/>
      <c r="E85" s="130" t="s">
        <v>546</v>
      </c>
      <c r="F85" s="245"/>
      <c r="G85" s="245"/>
      <c r="H85" s="245"/>
      <c r="I85" s="245"/>
      <c r="K85" s="232"/>
      <c r="L85" s="122" t="s">
        <v>313</v>
      </c>
      <c r="M85" s="122" t="s">
        <v>379</v>
      </c>
      <c r="N85" s="122" t="s">
        <v>313</v>
      </c>
      <c r="O85" s="122" t="s">
        <v>379</v>
      </c>
      <c r="P85" s="122" t="s">
        <v>313</v>
      </c>
      <c r="Q85" s="122" t="s">
        <v>379</v>
      </c>
      <c r="R85" s="233" t="s">
        <v>313</v>
      </c>
      <c r="S85" s="245"/>
      <c r="T85" s="245"/>
      <c r="U85" s="245"/>
      <c r="V85" s="245"/>
      <c r="W85" s="245"/>
      <c r="X85" s="245"/>
      <c r="Y85" s="245"/>
      <c r="Z85" s="245"/>
      <c r="AA85" s="245"/>
      <c r="AB85" s="245"/>
      <c r="AC85" s="245"/>
      <c r="AD85" s="245">
        <f t="shared" si="0"/>
        <v>4</v>
      </c>
      <c r="AE85" s="245">
        <f t="shared" si="1"/>
        <v>0</v>
      </c>
      <c r="AF85" s="245">
        <f t="shared" si="2"/>
        <v>0</v>
      </c>
      <c r="AG85" s="245">
        <f t="shared" si="3"/>
        <v>3</v>
      </c>
      <c r="AH85" s="123"/>
      <c r="AI85" s="234" t="s">
        <v>465</v>
      </c>
      <c r="AJ85" s="234" t="s">
        <v>547</v>
      </c>
      <c r="AK85" s="119"/>
    </row>
    <row r="86" spans="1:37" ht="46.5" customHeight="1">
      <c r="A86" s="396"/>
      <c r="B86" s="375"/>
      <c r="C86" s="377" t="s">
        <v>548</v>
      </c>
      <c r="D86" s="378"/>
      <c r="E86" s="130" t="s">
        <v>549</v>
      </c>
      <c r="F86" s="245"/>
      <c r="G86" s="245"/>
      <c r="H86" s="245"/>
      <c r="I86" s="245"/>
      <c r="J86" s="245" t="s">
        <v>313</v>
      </c>
      <c r="K86" s="245" t="s">
        <v>379</v>
      </c>
      <c r="L86" s="122" t="s">
        <v>313</v>
      </c>
      <c r="M86" s="122" t="s">
        <v>377</v>
      </c>
      <c r="N86" s="122" t="s">
        <v>313</v>
      </c>
      <c r="O86" s="122" t="s">
        <v>377</v>
      </c>
      <c r="P86" s="122" t="s">
        <v>313</v>
      </c>
      <c r="Q86" s="122" t="s">
        <v>377</v>
      </c>
      <c r="R86" s="245" t="s">
        <v>313</v>
      </c>
      <c r="S86" s="245"/>
      <c r="T86" s="245" t="s">
        <v>313</v>
      </c>
      <c r="U86" s="245"/>
      <c r="V86" s="245" t="s">
        <v>313</v>
      </c>
      <c r="W86" s="245"/>
      <c r="X86" s="245" t="s">
        <v>313</v>
      </c>
      <c r="Y86" s="245"/>
      <c r="Z86" s="245" t="s">
        <v>313</v>
      </c>
      <c r="AA86" s="245"/>
      <c r="AB86" s="245" t="s">
        <v>313</v>
      </c>
      <c r="AC86" s="245"/>
      <c r="AD86" s="245">
        <f t="shared" si="0"/>
        <v>10</v>
      </c>
      <c r="AE86" s="245">
        <f t="shared" si="1"/>
        <v>3</v>
      </c>
      <c r="AF86" s="245">
        <f t="shared" si="2"/>
        <v>0</v>
      </c>
      <c r="AG86" s="245">
        <f t="shared" si="3"/>
        <v>1</v>
      </c>
      <c r="AH86" s="123"/>
      <c r="AI86" s="234" t="s">
        <v>465</v>
      </c>
      <c r="AJ86" s="234" t="s">
        <v>550</v>
      </c>
      <c r="AK86" s="119"/>
    </row>
    <row r="87" spans="1:37" ht="60" customHeight="1">
      <c r="A87" s="396"/>
      <c r="B87" s="375"/>
      <c r="C87" s="379"/>
      <c r="D87" s="380"/>
      <c r="E87" s="130" t="s">
        <v>551</v>
      </c>
      <c r="F87" s="245"/>
      <c r="G87" s="245"/>
      <c r="H87" s="245"/>
      <c r="I87" s="245"/>
      <c r="J87" s="245"/>
      <c r="K87" s="232"/>
      <c r="L87" s="122" t="s">
        <v>313</v>
      </c>
      <c r="M87" s="122" t="s">
        <v>379</v>
      </c>
      <c r="N87" s="122" t="s">
        <v>313</v>
      </c>
      <c r="O87" s="122" t="s">
        <v>379</v>
      </c>
      <c r="P87" s="122" t="s">
        <v>313</v>
      </c>
      <c r="Q87" s="122" t="s">
        <v>377</v>
      </c>
      <c r="R87" s="233"/>
      <c r="S87" s="245"/>
      <c r="T87" s="245"/>
      <c r="U87" s="245"/>
      <c r="V87" s="245"/>
      <c r="W87" s="245"/>
      <c r="X87" s="245"/>
      <c r="Y87" s="245"/>
      <c r="Z87" s="245"/>
      <c r="AA87" s="245"/>
      <c r="AB87" s="245"/>
      <c r="AC87" s="245"/>
      <c r="AD87" s="245">
        <f t="shared" si="0"/>
        <v>3</v>
      </c>
      <c r="AE87" s="245">
        <f t="shared" si="1"/>
        <v>1</v>
      </c>
      <c r="AF87" s="245">
        <f t="shared" si="2"/>
        <v>0</v>
      </c>
      <c r="AG87" s="245">
        <f t="shared" si="3"/>
        <v>2</v>
      </c>
      <c r="AH87" s="123"/>
      <c r="AI87" s="234" t="s">
        <v>465</v>
      </c>
      <c r="AJ87" s="234" t="s">
        <v>552</v>
      </c>
      <c r="AK87" s="126"/>
    </row>
    <row r="88" spans="1:37" ht="60" customHeight="1">
      <c r="A88" s="396"/>
      <c r="B88" s="375"/>
      <c r="C88" s="379"/>
      <c r="D88" s="380"/>
      <c r="E88" s="130" t="s">
        <v>553</v>
      </c>
      <c r="F88" s="245"/>
      <c r="G88" s="245"/>
      <c r="H88" s="245"/>
      <c r="I88" s="245"/>
      <c r="J88" s="245"/>
      <c r="K88" s="232"/>
      <c r="L88" s="122"/>
      <c r="M88" s="122"/>
      <c r="N88" s="122"/>
      <c r="O88" s="122"/>
      <c r="P88" s="122"/>
      <c r="Q88" s="122"/>
      <c r="R88" s="233"/>
      <c r="S88" s="245"/>
      <c r="T88" s="245"/>
      <c r="U88" s="245"/>
      <c r="V88" s="245" t="s">
        <v>313</v>
      </c>
      <c r="W88" s="245"/>
      <c r="X88" s="245" t="s">
        <v>313</v>
      </c>
      <c r="Y88" s="245"/>
      <c r="Z88" s="245" t="s">
        <v>313</v>
      </c>
      <c r="AA88" s="245"/>
      <c r="AB88" s="245" t="s">
        <v>313</v>
      </c>
      <c r="AC88" s="245"/>
      <c r="AD88" s="245">
        <f t="shared" si="0"/>
        <v>4</v>
      </c>
      <c r="AE88" s="245">
        <f t="shared" si="1"/>
        <v>0</v>
      </c>
      <c r="AF88" s="245">
        <f t="shared" si="2"/>
        <v>0</v>
      </c>
      <c r="AG88" s="245">
        <f t="shared" si="3"/>
        <v>0</v>
      </c>
      <c r="AH88" s="123"/>
      <c r="AI88" s="234" t="s">
        <v>465</v>
      </c>
      <c r="AJ88" s="234" t="s">
        <v>474</v>
      </c>
      <c r="AK88" s="126"/>
    </row>
    <row r="89" spans="1:37" ht="39.950000000000003" customHeight="1">
      <c r="A89" s="396"/>
      <c r="B89" s="375"/>
      <c r="C89" s="379"/>
      <c r="D89" s="380"/>
      <c r="E89" s="130" t="s">
        <v>554</v>
      </c>
      <c r="F89" s="245"/>
      <c r="G89" s="245"/>
      <c r="H89" s="245" t="s">
        <v>313</v>
      </c>
      <c r="I89" s="245" t="s">
        <v>377</v>
      </c>
      <c r="J89" s="245"/>
      <c r="K89" s="232"/>
      <c r="L89" s="122"/>
      <c r="M89" s="122"/>
      <c r="N89" s="122"/>
      <c r="O89" s="122"/>
      <c r="P89" s="122"/>
      <c r="Q89" s="122"/>
      <c r="R89" s="233"/>
      <c r="S89" s="245"/>
      <c r="T89" s="245"/>
      <c r="U89" s="245"/>
      <c r="V89" s="245"/>
      <c r="W89" s="245"/>
      <c r="X89" s="245"/>
      <c r="Y89" s="245"/>
      <c r="Z89" s="245"/>
      <c r="AA89" s="245"/>
      <c r="AB89" s="245"/>
      <c r="AC89" s="245"/>
      <c r="AD89" s="245">
        <f t="shared" si="0"/>
        <v>1</v>
      </c>
      <c r="AE89" s="245">
        <f t="shared" si="1"/>
        <v>1</v>
      </c>
      <c r="AF89" s="245">
        <f t="shared" si="2"/>
        <v>0</v>
      </c>
      <c r="AG89" s="245">
        <f t="shared" si="3"/>
        <v>0</v>
      </c>
      <c r="AH89" s="123"/>
      <c r="AI89" s="234" t="s">
        <v>465</v>
      </c>
      <c r="AJ89" s="234" t="s">
        <v>555</v>
      </c>
      <c r="AK89" s="126"/>
    </row>
    <row r="90" spans="1:37" ht="60" customHeight="1">
      <c r="A90" s="396"/>
      <c r="B90" s="375"/>
      <c r="C90" s="379"/>
      <c r="D90" s="380"/>
      <c r="E90" s="130" t="s">
        <v>556</v>
      </c>
      <c r="F90" s="245"/>
      <c r="G90" s="245"/>
      <c r="H90" s="245"/>
      <c r="I90" s="245"/>
      <c r="J90" s="245" t="s">
        <v>313</v>
      </c>
      <c r="K90" s="245" t="s">
        <v>377</v>
      </c>
      <c r="L90" s="122" t="s">
        <v>313</v>
      </c>
      <c r="M90" s="122" t="s">
        <v>377</v>
      </c>
      <c r="N90" s="122" t="s">
        <v>313</v>
      </c>
      <c r="O90" s="122" t="s">
        <v>377</v>
      </c>
      <c r="P90" s="122" t="s">
        <v>313</v>
      </c>
      <c r="Q90" s="122" t="s">
        <v>377</v>
      </c>
      <c r="R90" s="233" t="s">
        <v>313</v>
      </c>
      <c r="S90" s="245"/>
      <c r="T90" s="245" t="s">
        <v>313</v>
      </c>
      <c r="U90" s="245"/>
      <c r="V90" s="245" t="s">
        <v>313</v>
      </c>
      <c r="W90" s="245"/>
      <c r="X90" s="245" t="s">
        <v>313</v>
      </c>
      <c r="Y90" s="245"/>
      <c r="Z90" s="245" t="s">
        <v>313</v>
      </c>
      <c r="AA90" s="245"/>
      <c r="AB90" s="245" t="s">
        <v>313</v>
      </c>
      <c r="AC90" s="245"/>
      <c r="AD90" s="245">
        <f t="shared" ref="AD90:AD111" si="4">COUNTIF(F90:AC90,"P")</f>
        <v>10</v>
      </c>
      <c r="AE90" s="245">
        <f t="shared" ref="AE90:AE111" si="5">COUNTIF(F90:AC90,"E")</f>
        <v>4</v>
      </c>
      <c r="AF90" s="245">
        <f t="shared" ref="AF90:AF111" si="6">COUNTIF(G90:AD90,"S")</f>
        <v>0</v>
      </c>
      <c r="AG90" s="245">
        <f t="shared" ref="AG90:AG111" si="7">COUNTIF(F90:AC90,"R")</f>
        <v>0</v>
      </c>
      <c r="AH90" s="123"/>
      <c r="AI90" s="234" t="s">
        <v>465</v>
      </c>
      <c r="AJ90" s="234" t="s">
        <v>550</v>
      </c>
      <c r="AK90" s="126"/>
    </row>
    <row r="91" spans="1:37" ht="60" customHeight="1">
      <c r="A91" s="396"/>
      <c r="B91" s="375"/>
      <c r="C91" s="379"/>
      <c r="D91" s="380"/>
      <c r="E91" s="130" t="s">
        <v>557</v>
      </c>
      <c r="F91" s="245"/>
      <c r="G91" s="245"/>
      <c r="H91" s="245"/>
      <c r="I91" s="245"/>
      <c r="J91" s="245" t="s">
        <v>313</v>
      </c>
      <c r="K91" s="232" t="s">
        <v>379</v>
      </c>
      <c r="L91" s="122"/>
      <c r="M91" s="122"/>
      <c r="N91" s="122"/>
      <c r="O91" s="122"/>
      <c r="P91" s="122"/>
      <c r="Q91" s="122"/>
      <c r="R91" s="233"/>
      <c r="S91" s="245"/>
      <c r="T91" s="245" t="s">
        <v>313</v>
      </c>
      <c r="U91" s="245"/>
      <c r="V91" s="245"/>
      <c r="W91" s="245"/>
      <c r="X91" s="245"/>
      <c r="Y91" s="245"/>
      <c r="Z91" s="245"/>
      <c r="AA91" s="245"/>
      <c r="AB91" s="245"/>
      <c r="AC91" s="245"/>
      <c r="AD91" s="245">
        <f t="shared" si="4"/>
        <v>2</v>
      </c>
      <c r="AE91" s="245">
        <f t="shared" si="5"/>
        <v>0</v>
      </c>
      <c r="AF91" s="245">
        <f t="shared" si="6"/>
        <v>0</v>
      </c>
      <c r="AG91" s="245">
        <f t="shared" si="7"/>
        <v>1</v>
      </c>
      <c r="AH91" s="123"/>
      <c r="AI91" s="234" t="s">
        <v>390</v>
      </c>
      <c r="AJ91" s="234" t="s">
        <v>474</v>
      </c>
      <c r="AK91" s="126"/>
    </row>
    <row r="92" spans="1:37" ht="52.5" customHeight="1">
      <c r="A92" s="396"/>
      <c r="B92" s="376"/>
      <c r="C92" s="381"/>
      <c r="D92" s="382"/>
      <c r="E92" s="130" t="s">
        <v>558</v>
      </c>
      <c r="F92" s="245"/>
      <c r="G92" s="245"/>
      <c r="H92" s="245"/>
      <c r="I92" s="245"/>
      <c r="J92" s="245" t="s">
        <v>313</v>
      </c>
      <c r="K92" s="232" t="s">
        <v>379</v>
      </c>
      <c r="L92" s="122"/>
      <c r="M92" s="122"/>
      <c r="N92" s="122"/>
      <c r="O92" s="122"/>
      <c r="P92" s="122"/>
      <c r="Q92" s="122"/>
      <c r="R92" s="233"/>
      <c r="S92" s="245"/>
      <c r="T92" s="245"/>
      <c r="U92" s="245"/>
      <c r="V92" s="245"/>
      <c r="W92" s="245"/>
      <c r="X92" s="245"/>
      <c r="Y92" s="245"/>
      <c r="Z92" s="245"/>
      <c r="AA92" s="245"/>
      <c r="AB92" s="245"/>
      <c r="AC92" s="245"/>
      <c r="AD92" s="245">
        <f t="shared" si="4"/>
        <v>1</v>
      </c>
      <c r="AE92" s="245">
        <f t="shared" si="5"/>
        <v>0</v>
      </c>
      <c r="AF92" s="245">
        <f t="shared" si="6"/>
        <v>0</v>
      </c>
      <c r="AG92" s="245">
        <f t="shared" si="7"/>
        <v>1</v>
      </c>
      <c r="AH92" s="123"/>
      <c r="AI92" s="234" t="s">
        <v>390</v>
      </c>
      <c r="AJ92" s="234" t="s">
        <v>559</v>
      </c>
      <c r="AK92" s="126"/>
    </row>
    <row r="93" spans="1:37" ht="79.5" customHeight="1">
      <c r="A93" s="396"/>
      <c r="B93" s="374" t="s">
        <v>560</v>
      </c>
      <c r="C93" s="377" t="s">
        <v>561</v>
      </c>
      <c r="D93" s="378"/>
      <c r="E93" s="130" t="s">
        <v>562</v>
      </c>
      <c r="F93" s="245"/>
      <c r="G93" s="245"/>
      <c r="H93" s="245"/>
      <c r="I93" s="245"/>
      <c r="J93" s="245"/>
      <c r="K93" s="232"/>
      <c r="L93" s="122" t="s">
        <v>313</v>
      </c>
      <c r="M93" s="122" t="s">
        <v>377</v>
      </c>
      <c r="N93" s="122" t="s">
        <v>313</v>
      </c>
      <c r="O93" s="122" t="s">
        <v>377</v>
      </c>
      <c r="P93" s="122" t="s">
        <v>313</v>
      </c>
      <c r="Q93" s="122" t="s">
        <v>377</v>
      </c>
      <c r="R93" s="245" t="s">
        <v>313</v>
      </c>
      <c r="S93" s="245"/>
      <c r="T93" s="245" t="s">
        <v>313</v>
      </c>
      <c r="U93" s="245"/>
      <c r="V93" s="245"/>
      <c r="W93" s="245"/>
      <c r="X93" s="245"/>
      <c r="Y93" s="245"/>
      <c r="Z93" s="245"/>
      <c r="AA93" s="245"/>
      <c r="AB93" s="245"/>
      <c r="AC93" s="245"/>
      <c r="AD93" s="245">
        <f t="shared" si="4"/>
        <v>5</v>
      </c>
      <c r="AE93" s="245">
        <f t="shared" si="5"/>
        <v>3</v>
      </c>
      <c r="AF93" s="245">
        <f t="shared" si="6"/>
        <v>0</v>
      </c>
      <c r="AG93" s="245">
        <f t="shared" si="7"/>
        <v>0</v>
      </c>
      <c r="AH93" s="123"/>
      <c r="AI93" s="234" t="s">
        <v>390</v>
      </c>
      <c r="AJ93" s="234" t="s">
        <v>563</v>
      </c>
      <c r="AK93" s="239"/>
    </row>
    <row r="94" spans="1:37" ht="60.75" customHeight="1">
      <c r="A94" s="396"/>
      <c r="B94" s="375"/>
      <c r="C94" s="379"/>
      <c r="D94" s="380"/>
      <c r="E94" s="130" t="s">
        <v>564</v>
      </c>
      <c r="F94" s="245"/>
      <c r="G94" s="245"/>
      <c r="H94" s="245"/>
      <c r="I94" s="245"/>
      <c r="J94" s="245"/>
      <c r="K94" s="232"/>
      <c r="L94" s="122"/>
      <c r="M94" s="122"/>
      <c r="N94" s="122"/>
      <c r="O94" s="122"/>
      <c r="P94" s="122"/>
      <c r="Q94" s="122"/>
      <c r="R94" s="233"/>
      <c r="S94" s="245"/>
      <c r="T94" s="245"/>
      <c r="U94" s="245"/>
      <c r="V94" s="245" t="s">
        <v>313</v>
      </c>
      <c r="W94" s="245"/>
      <c r="X94" s="245"/>
      <c r="Y94" s="245"/>
      <c r="Z94" s="245"/>
      <c r="AA94" s="245"/>
      <c r="AB94" s="245"/>
      <c r="AC94" s="245"/>
      <c r="AD94" s="245">
        <f t="shared" si="4"/>
        <v>1</v>
      </c>
      <c r="AE94" s="245">
        <f t="shared" si="5"/>
        <v>0</v>
      </c>
      <c r="AF94" s="245">
        <f t="shared" si="6"/>
        <v>0</v>
      </c>
      <c r="AG94" s="245">
        <f t="shared" si="7"/>
        <v>0</v>
      </c>
      <c r="AH94" s="123"/>
      <c r="AI94" s="234" t="s">
        <v>565</v>
      </c>
      <c r="AJ94" s="234" t="s">
        <v>425</v>
      </c>
      <c r="AK94" s="239"/>
    </row>
    <row r="95" spans="1:37" ht="60" customHeight="1">
      <c r="A95" s="396"/>
      <c r="B95" s="375"/>
      <c r="C95" s="379"/>
      <c r="D95" s="380"/>
      <c r="E95" s="130" t="s">
        <v>566</v>
      </c>
      <c r="F95" s="245"/>
      <c r="G95" s="245"/>
      <c r="H95" s="245"/>
      <c r="I95" s="245"/>
      <c r="J95" s="245"/>
      <c r="K95" s="232"/>
      <c r="L95" s="122"/>
      <c r="M95" s="122"/>
      <c r="N95" s="122"/>
      <c r="O95" s="122"/>
      <c r="P95" s="122"/>
      <c r="Q95" s="122"/>
      <c r="R95" s="233"/>
      <c r="S95" s="245"/>
      <c r="T95" s="245"/>
      <c r="U95" s="245"/>
      <c r="W95" s="245"/>
      <c r="X95" s="245" t="s">
        <v>313</v>
      </c>
      <c r="Y95" s="245"/>
      <c r="Z95" s="245"/>
      <c r="AA95" s="245"/>
      <c r="AB95" s="245"/>
      <c r="AC95" s="245"/>
      <c r="AD95" s="245">
        <f t="shared" si="4"/>
        <v>1</v>
      </c>
      <c r="AE95" s="245">
        <f t="shared" si="5"/>
        <v>0</v>
      </c>
      <c r="AF95" s="245">
        <f t="shared" si="6"/>
        <v>0</v>
      </c>
      <c r="AG95" s="245">
        <f t="shared" si="7"/>
        <v>0</v>
      </c>
      <c r="AH95" s="123"/>
      <c r="AI95" s="234" t="s">
        <v>565</v>
      </c>
      <c r="AJ95" s="234" t="s">
        <v>425</v>
      </c>
      <c r="AK95" s="239"/>
    </row>
    <row r="96" spans="1:37" ht="60" customHeight="1">
      <c r="A96" s="396"/>
      <c r="B96" s="375"/>
      <c r="C96" s="379"/>
      <c r="D96" s="380"/>
      <c r="E96" s="130" t="s">
        <v>567</v>
      </c>
      <c r="F96" s="245"/>
      <c r="G96" s="245"/>
      <c r="H96" s="245"/>
      <c r="I96" s="245"/>
      <c r="J96" s="245" t="s">
        <v>313</v>
      </c>
      <c r="K96" s="232" t="s">
        <v>379</v>
      </c>
      <c r="L96" s="122"/>
      <c r="M96" s="122"/>
      <c r="N96" s="122" t="s">
        <v>313</v>
      </c>
      <c r="O96" s="122" t="s">
        <v>377</v>
      </c>
      <c r="P96" s="122"/>
      <c r="Q96" s="122"/>
      <c r="R96" s="233" t="s">
        <v>313</v>
      </c>
      <c r="S96" s="245"/>
      <c r="T96" s="245"/>
      <c r="U96" s="245"/>
      <c r="V96" s="245" t="s">
        <v>313</v>
      </c>
      <c r="W96" s="245"/>
      <c r="X96" s="245"/>
      <c r="Y96" s="245"/>
      <c r="Z96" s="245" t="s">
        <v>313</v>
      </c>
      <c r="AA96" s="245"/>
      <c r="AB96" s="245"/>
      <c r="AC96" s="245"/>
      <c r="AD96" s="245">
        <f t="shared" si="4"/>
        <v>5</v>
      </c>
      <c r="AE96" s="245">
        <f t="shared" si="5"/>
        <v>1</v>
      </c>
      <c r="AF96" s="245">
        <f t="shared" si="6"/>
        <v>0</v>
      </c>
      <c r="AG96" s="245">
        <f t="shared" si="7"/>
        <v>1</v>
      </c>
      <c r="AH96" s="123"/>
      <c r="AI96" s="234" t="s">
        <v>568</v>
      </c>
      <c r="AJ96" s="234" t="s">
        <v>425</v>
      </c>
      <c r="AK96" s="239"/>
    </row>
    <row r="97" spans="1:37" ht="49.5" customHeight="1">
      <c r="A97" s="396"/>
      <c r="B97" s="375"/>
      <c r="C97" s="379"/>
      <c r="D97" s="380"/>
      <c r="E97" s="131" t="s">
        <v>569</v>
      </c>
      <c r="F97" s="245"/>
      <c r="G97" s="245"/>
      <c r="H97" s="245"/>
      <c r="I97" s="245"/>
      <c r="J97" s="245"/>
      <c r="K97" s="232"/>
      <c r="L97" s="122"/>
      <c r="M97" s="122"/>
      <c r="N97" s="122"/>
      <c r="O97" s="122"/>
      <c r="P97" s="122"/>
      <c r="Q97" s="122"/>
      <c r="R97" s="233"/>
      <c r="S97" s="245"/>
      <c r="T97" s="245"/>
      <c r="U97" s="245"/>
      <c r="V97" s="245"/>
      <c r="W97" s="245"/>
      <c r="X97" s="245" t="s">
        <v>313</v>
      </c>
      <c r="Y97" s="245"/>
      <c r="Z97" s="245"/>
      <c r="AA97" s="245"/>
      <c r="AB97" s="245"/>
      <c r="AC97" s="245"/>
      <c r="AD97" s="245"/>
      <c r="AE97" s="245"/>
      <c r="AF97" s="245"/>
      <c r="AG97" s="245"/>
      <c r="AH97" s="123"/>
      <c r="AI97" s="234" t="s">
        <v>570</v>
      </c>
      <c r="AJ97" s="234" t="s">
        <v>571</v>
      </c>
      <c r="AK97" s="239"/>
    </row>
    <row r="98" spans="1:37" ht="45" customHeight="1">
      <c r="A98" s="397"/>
      <c r="B98" s="376"/>
      <c r="C98" s="381"/>
      <c r="D98" s="382"/>
      <c r="E98" s="126" t="s">
        <v>572</v>
      </c>
      <c r="F98" s="245"/>
      <c r="G98" s="245"/>
      <c r="H98" s="245"/>
      <c r="I98" s="245"/>
      <c r="J98" s="245"/>
      <c r="K98" s="232"/>
      <c r="L98" s="122"/>
      <c r="M98" s="122"/>
      <c r="N98" s="122"/>
      <c r="O98" s="122"/>
      <c r="P98" s="122"/>
      <c r="Q98" s="122"/>
      <c r="R98" s="233"/>
      <c r="S98" s="245"/>
      <c r="T98" s="245"/>
      <c r="U98" s="245"/>
      <c r="V98" s="245" t="s">
        <v>313</v>
      </c>
      <c r="W98" s="245"/>
      <c r="X98" s="245" t="s">
        <v>313</v>
      </c>
      <c r="Y98" s="245"/>
      <c r="Z98" s="245" t="s">
        <v>313</v>
      </c>
      <c r="AA98" s="245"/>
      <c r="AB98" s="245"/>
      <c r="AC98" s="245"/>
      <c r="AD98" s="245">
        <f t="shared" si="4"/>
        <v>3</v>
      </c>
      <c r="AE98" s="245">
        <f t="shared" si="5"/>
        <v>0</v>
      </c>
      <c r="AF98" s="245">
        <f t="shared" si="6"/>
        <v>0</v>
      </c>
      <c r="AG98" s="245">
        <f t="shared" si="7"/>
        <v>0</v>
      </c>
      <c r="AH98" s="123"/>
      <c r="AI98" s="234" t="s">
        <v>573</v>
      </c>
      <c r="AJ98" s="234" t="s">
        <v>571</v>
      </c>
      <c r="AK98" s="239"/>
    </row>
    <row r="99" spans="1:37" ht="39.75" customHeight="1">
      <c r="A99" s="383" t="s">
        <v>574</v>
      </c>
      <c r="B99" s="386" t="s">
        <v>575</v>
      </c>
      <c r="C99" s="389" t="s">
        <v>576</v>
      </c>
      <c r="D99" s="389"/>
      <c r="E99" s="132" t="s">
        <v>577</v>
      </c>
      <c r="F99" s="245"/>
      <c r="G99" s="245"/>
      <c r="H99" s="245"/>
      <c r="I99" s="245"/>
      <c r="J99" s="245" t="s">
        <v>313</v>
      </c>
      <c r="K99" s="232" t="s">
        <v>379</v>
      </c>
      <c r="L99" s="122"/>
      <c r="M99" s="122"/>
      <c r="N99" s="122"/>
      <c r="O99" s="122"/>
      <c r="P99" s="122"/>
      <c r="Q99" s="122"/>
      <c r="S99" s="245"/>
      <c r="T99" s="245"/>
      <c r="U99" s="245"/>
      <c r="V99" s="245"/>
      <c r="W99" s="245"/>
      <c r="X99" s="245"/>
      <c r="Y99" s="245"/>
      <c r="Z99" s="245"/>
      <c r="AA99" s="245"/>
      <c r="AB99" s="245"/>
      <c r="AC99" s="245"/>
      <c r="AD99" s="245">
        <f t="shared" si="4"/>
        <v>1</v>
      </c>
      <c r="AE99" s="245">
        <f t="shared" si="5"/>
        <v>0</v>
      </c>
      <c r="AF99" s="245">
        <f t="shared" si="6"/>
        <v>0</v>
      </c>
      <c r="AG99" s="245">
        <f t="shared" si="7"/>
        <v>1</v>
      </c>
      <c r="AH99" s="123"/>
      <c r="AI99" s="234" t="s">
        <v>390</v>
      </c>
      <c r="AJ99" s="234" t="s">
        <v>540</v>
      </c>
      <c r="AK99" s="119"/>
    </row>
    <row r="100" spans="1:37" ht="39.950000000000003" customHeight="1">
      <c r="A100" s="384"/>
      <c r="B100" s="387"/>
      <c r="C100" s="389"/>
      <c r="D100" s="389"/>
      <c r="E100" s="126" t="s">
        <v>578</v>
      </c>
      <c r="F100" s="245"/>
      <c r="G100" s="245"/>
      <c r="H100" s="245"/>
      <c r="I100" s="245"/>
      <c r="J100" s="245"/>
      <c r="K100" s="232"/>
      <c r="L100" s="122" t="s">
        <v>313</v>
      </c>
      <c r="M100" s="122" t="s">
        <v>377</v>
      </c>
      <c r="N100" s="122" t="s">
        <v>313</v>
      </c>
      <c r="O100" s="122" t="s">
        <v>377</v>
      </c>
      <c r="P100" s="122" t="s">
        <v>313</v>
      </c>
      <c r="Q100" s="122" t="s">
        <v>377</v>
      </c>
      <c r="R100" s="245" t="s">
        <v>313</v>
      </c>
      <c r="S100" s="245"/>
      <c r="T100" s="245" t="s">
        <v>313</v>
      </c>
      <c r="U100" s="245"/>
      <c r="V100" s="245" t="s">
        <v>313</v>
      </c>
      <c r="W100" s="245"/>
      <c r="X100" s="245" t="s">
        <v>313</v>
      </c>
      <c r="Y100" s="245"/>
      <c r="Z100" s="245" t="s">
        <v>313</v>
      </c>
      <c r="AA100" s="245"/>
      <c r="AB100" s="245" t="s">
        <v>313</v>
      </c>
      <c r="AC100" s="245"/>
      <c r="AD100" s="245">
        <f t="shared" si="4"/>
        <v>9</v>
      </c>
      <c r="AE100" s="245">
        <f t="shared" si="5"/>
        <v>3</v>
      </c>
      <c r="AF100" s="245">
        <f t="shared" si="6"/>
        <v>0</v>
      </c>
      <c r="AG100" s="245">
        <f t="shared" si="7"/>
        <v>0</v>
      </c>
      <c r="AH100" s="123"/>
      <c r="AI100" s="234" t="s">
        <v>570</v>
      </c>
      <c r="AJ100" s="234" t="s">
        <v>540</v>
      </c>
      <c r="AK100" s="119"/>
    </row>
    <row r="101" spans="1:37" ht="30" customHeight="1">
      <c r="A101" s="384"/>
      <c r="B101" s="387"/>
      <c r="C101" s="389"/>
      <c r="D101" s="389"/>
      <c r="E101" s="120" t="s">
        <v>579</v>
      </c>
      <c r="F101" s="245"/>
      <c r="G101" s="245"/>
      <c r="H101" s="245"/>
      <c r="I101" s="245"/>
      <c r="J101" s="245"/>
      <c r="K101" s="232"/>
      <c r="L101" s="122"/>
      <c r="M101" s="122"/>
      <c r="N101" s="122"/>
      <c r="O101" s="122"/>
      <c r="P101" s="122"/>
      <c r="Q101" s="122"/>
      <c r="R101" s="233"/>
      <c r="S101" s="245"/>
      <c r="T101" s="245"/>
      <c r="U101" s="245"/>
      <c r="V101" s="245"/>
      <c r="W101" s="245"/>
      <c r="X101" s="245"/>
      <c r="Y101" s="245"/>
      <c r="Z101" s="245" t="s">
        <v>313</v>
      </c>
      <c r="AA101" s="245"/>
      <c r="AB101" s="245"/>
      <c r="AC101" s="245"/>
      <c r="AD101" s="245">
        <f t="shared" si="4"/>
        <v>1</v>
      </c>
      <c r="AE101" s="245">
        <f t="shared" si="5"/>
        <v>0</v>
      </c>
      <c r="AF101" s="245">
        <f t="shared" si="6"/>
        <v>0</v>
      </c>
      <c r="AG101" s="245">
        <f t="shared" si="7"/>
        <v>0</v>
      </c>
      <c r="AH101" s="123"/>
      <c r="AI101" s="234" t="s">
        <v>580</v>
      </c>
      <c r="AJ101" s="234" t="s">
        <v>581</v>
      </c>
      <c r="AK101" s="119"/>
    </row>
    <row r="102" spans="1:37" ht="102.75" customHeight="1">
      <c r="A102" s="384"/>
      <c r="B102" s="387"/>
      <c r="C102" s="389"/>
      <c r="D102" s="389"/>
      <c r="E102" s="120" t="s">
        <v>582</v>
      </c>
      <c r="F102" s="245"/>
      <c r="G102" s="245"/>
      <c r="H102" s="245"/>
      <c r="I102" s="245"/>
      <c r="J102" s="245"/>
      <c r="K102" s="232"/>
      <c r="L102" s="122"/>
      <c r="M102" s="122"/>
      <c r="N102" s="122"/>
      <c r="O102" s="122"/>
      <c r="P102" s="122"/>
      <c r="Q102" s="122"/>
      <c r="R102" s="233"/>
      <c r="S102" s="245"/>
      <c r="T102" s="245"/>
      <c r="U102" s="245"/>
      <c r="V102" s="245"/>
      <c r="W102" s="245"/>
      <c r="X102" s="245" t="s">
        <v>313</v>
      </c>
      <c r="Y102" s="245"/>
      <c r="Z102" s="245"/>
      <c r="AA102" s="245"/>
      <c r="AB102" s="245"/>
      <c r="AC102" s="245"/>
      <c r="AD102" s="245">
        <f t="shared" si="4"/>
        <v>1</v>
      </c>
      <c r="AE102" s="245">
        <f t="shared" si="5"/>
        <v>0</v>
      </c>
      <c r="AF102" s="245">
        <f t="shared" si="6"/>
        <v>0</v>
      </c>
      <c r="AG102" s="245">
        <f t="shared" si="7"/>
        <v>0</v>
      </c>
      <c r="AH102" s="123"/>
      <c r="AI102" s="234" t="s">
        <v>583</v>
      </c>
      <c r="AJ102" s="234" t="s">
        <v>584</v>
      </c>
      <c r="AK102" s="119"/>
    </row>
    <row r="103" spans="1:37" ht="39.950000000000003" customHeight="1">
      <c r="A103" s="384"/>
      <c r="B103" s="387"/>
      <c r="C103" s="389"/>
      <c r="D103" s="389"/>
      <c r="E103" s="120" t="s">
        <v>585</v>
      </c>
      <c r="F103" s="245"/>
      <c r="G103" s="245"/>
      <c r="H103" s="245"/>
      <c r="I103" s="245"/>
      <c r="J103" s="245"/>
      <c r="K103" s="232"/>
      <c r="L103" s="122" t="s">
        <v>313</v>
      </c>
      <c r="M103" s="122" t="s">
        <v>377</v>
      </c>
      <c r="N103" s="122"/>
      <c r="O103" s="122"/>
      <c r="P103" s="122"/>
      <c r="Q103" s="122"/>
      <c r="R103" s="245" t="s">
        <v>313</v>
      </c>
      <c r="S103" s="245"/>
      <c r="T103" s="245"/>
      <c r="U103" s="245"/>
      <c r="V103" s="245"/>
      <c r="W103" s="245"/>
      <c r="X103" s="245" t="s">
        <v>313</v>
      </c>
      <c r="Y103" s="245"/>
      <c r="Z103" s="245"/>
      <c r="AA103" s="245"/>
      <c r="AB103" s="245"/>
      <c r="AC103" s="245"/>
      <c r="AD103" s="245">
        <f t="shared" si="4"/>
        <v>3</v>
      </c>
      <c r="AE103" s="245">
        <f t="shared" si="5"/>
        <v>1</v>
      </c>
      <c r="AF103" s="245">
        <f t="shared" si="6"/>
        <v>0</v>
      </c>
      <c r="AG103" s="245">
        <f t="shared" si="7"/>
        <v>0</v>
      </c>
      <c r="AH103" s="123"/>
      <c r="AI103" s="234" t="s">
        <v>390</v>
      </c>
      <c r="AJ103" s="234" t="s">
        <v>586</v>
      </c>
      <c r="AK103" s="119"/>
    </row>
    <row r="104" spans="1:37" ht="43.5" customHeight="1">
      <c r="A104" s="385"/>
      <c r="B104" s="388"/>
      <c r="C104" s="389"/>
      <c r="D104" s="389"/>
      <c r="E104" s="120" t="s">
        <v>587</v>
      </c>
      <c r="F104" s="245"/>
      <c r="G104" s="245"/>
      <c r="H104" s="245"/>
      <c r="I104" s="245"/>
      <c r="J104" s="245"/>
      <c r="K104" s="232"/>
      <c r="L104" s="122"/>
      <c r="M104" s="122"/>
      <c r="N104" s="122"/>
      <c r="O104" s="122"/>
      <c r="P104" s="122"/>
      <c r="Q104" s="122"/>
      <c r="R104" s="233"/>
      <c r="S104" s="245"/>
      <c r="T104" s="245"/>
      <c r="U104" s="245"/>
      <c r="V104" s="245"/>
      <c r="W104" s="245"/>
      <c r="Y104" s="245"/>
      <c r="Z104" s="245" t="s">
        <v>313</v>
      </c>
      <c r="AA104" s="245"/>
      <c r="AB104" s="245"/>
      <c r="AC104" s="245"/>
      <c r="AD104" s="245">
        <f t="shared" si="4"/>
        <v>1</v>
      </c>
      <c r="AE104" s="245">
        <f t="shared" si="5"/>
        <v>0</v>
      </c>
      <c r="AF104" s="245">
        <f t="shared" si="6"/>
        <v>0</v>
      </c>
      <c r="AG104" s="245">
        <f t="shared" si="7"/>
        <v>0</v>
      </c>
      <c r="AH104" s="123"/>
      <c r="AI104" s="234" t="s">
        <v>570</v>
      </c>
      <c r="AJ104" s="234" t="s">
        <v>588</v>
      </c>
      <c r="AK104" s="119"/>
    </row>
    <row r="105" spans="1:37" ht="39" customHeight="1">
      <c r="A105" s="349" t="s">
        <v>589</v>
      </c>
      <c r="B105" s="351" t="s">
        <v>590</v>
      </c>
      <c r="C105" s="353" t="s">
        <v>591</v>
      </c>
      <c r="D105" s="353"/>
      <c r="E105" s="130" t="s">
        <v>592</v>
      </c>
      <c r="F105" s="245"/>
      <c r="G105" s="245"/>
      <c r="H105" s="245"/>
      <c r="I105" s="245"/>
      <c r="J105" s="245" t="s">
        <v>313</v>
      </c>
      <c r="K105" s="245" t="s">
        <v>377</v>
      </c>
      <c r="L105" s="122"/>
      <c r="M105" s="122"/>
      <c r="N105" s="122"/>
      <c r="O105" s="122"/>
      <c r="P105" s="122"/>
      <c r="Q105" s="122"/>
      <c r="R105" s="233"/>
      <c r="S105" s="245"/>
      <c r="T105" s="245"/>
      <c r="U105" s="245"/>
      <c r="V105" s="245"/>
      <c r="W105" s="245"/>
      <c r="X105" s="245"/>
      <c r="Y105" s="245"/>
      <c r="Z105" s="245"/>
      <c r="AA105" s="245"/>
      <c r="AB105" s="245"/>
      <c r="AC105" s="245"/>
      <c r="AD105" s="245">
        <f t="shared" si="4"/>
        <v>1</v>
      </c>
      <c r="AE105" s="245">
        <f t="shared" si="5"/>
        <v>1</v>
      </c>
      <c r="AF105" s="245">
        <f t="shared" si="6"/>
        <v>0</v>
      </c>
      <c r="AG105" s="245">
        <f t="shared" si="7"/>
        <v>0</v>
      </c>
      <c r="AH105" s="123"/>
      <c r="AI105" s="234" t="s">
        <v>390</v>
      </c>
      <c r="AJ105" s="234" t="s">
        <v>593</v>
      </c>
      <c r="AK105" s="119"/>
    </row>
    <row r="106" spans="1:37" ht="39" customHeight="1">
      <c r="A106" s="350"/>
      <c r="B106" s="352"/>
      <c r="C106" s="354"/>
      <c r="D106" s="354"/>
      <c r="E106" s="130" t="s">
        <v>594</v>
      </c>
      <c r="F106" s="245"/>
      <c r="G106" s="245"/>
      <c r="H106" s="245"/>
      <c r="I106" s="245"/>
      <c r="J106" s="245"/>
      <c r="K106" s="232"/>
      <c r="L106" s="122" t="s">
        <v>313</v>
      </c>
      <c r="M106" s="122" t="s">
        <v>377</v>
      </c>
      <c r="N106" s="122" t="s">
        <v>313</v>
      </c>
      <c r="O106" s="122" t="s">
        <v>377</v>
      </c>
      <c r="P106" s="122" t="s">
        <v>313</v>
      </c>
      <c r="Q106" s="122" t="s">
        <v>377</v>
      </c>
      <c r="R106" s="245" t="s">
        <v>313</v>
      </c>
      <c r="S106" s="245"/>
      <c r="T106" s="245" t="s">
        <v>313</v>
      </c>
      <c r="U106" s="245"/>
      <c r="V106" s="245" t="s">
        <v>313</v>
      </c>
      <c r="W106" s="245"/>
      <c r="X106" s="245" t="s">
        <v>313</v>
      </c>
      <c r="Y106" s="245"/>
      <c r="Z106" s="245" t="s">
        <v>313</v>
      </c>
      <c r="AA106" s="245"/>
      <c r="AB106" s="245" t="s">
        <v>313</v>
      </c>
      <c r="AC106" s="245"/>
      <c r="AD106" s="245">
        <f t="shared" si="4"/>
        <v>9</v>
      </c>
      <c r="AE106" s="245">
        <f t="shared" si="5"/>
        <v>3</v>
      </c>
      <c r="AF106" s="245">
        <f t="shared" si="6"/>
        <v>0</v>
      </c>
      <c r="AG106" s="245">
        <f t="shared" si="7"/>
        <v>0</v>
      </c>
      <c r="AH106" s="123"/>
      <c r="AI106" s="234" t="s">
        <v>570</v>
      </c>
      <c r="AJ106" s="234" t="s">
        <v>550</v>
      </c>
      <c r="AK106" s="119"/>
    </row>
    <row r="107" spans="1:37" ht="69.75" customHeight="1">
      <c r="A107" s="350"/>
      <c r="B107" s="352"/>
      <c r="C107" s="354"/>
      <c r="D107" s="354"/>
      <c r="E107" s="133" t="s">
        <v>595</v>
      </c>
      <c r="F107" s="245"/>
      <c r="G107" s="245"/>
      <c r="H107" s="245"/>
      <c r="I107" s="245"/>
      <c r="J107" s="245"/>
      <c r="K107" s="232"/>
      <c r="L107" s="122"/>
      <c r="M107" s="122"/>
      <c r="N107" s="122"/>
      <c r="O107" s="122"/>
      <c r="P107" s="122"/>
      <c r="Q107" s="122"/>
      <c r="R107" s="233"/>
      <c r="S107" s="245"/>
      <c r="T107" s="245"/>
      <c r="U107" s="245"/>
      <c r="V107" s="245"/>
      <c r="W107" s="245"/>
      <c r="X107" s="245"/>
      <c r="Y107" s="245"/>
      <c r="Z107" s="245" t="s">
        <v>313</v>
      </c>
      <c r="AA107" s="245"/>
      <c r="AB107" s="245"/>
      <c r="AC107" s="245"/>
      <c r="AD107" s="245">
        <f t="shared" si="4"/>
        <v>1</v>
      </c>
      <c r="AE107" s="245">
        <f t="shared" si="5"/>
        <v>0</v>
      </c>
      <c r="AF107" s="245">
        <f t="shared" si="6"/>
        <v>0</v>
      </c>
      <c r="AG107" s="245">
        <f t="shared" si="7"/>
        <v>0</v>
      </c>
      <c r="AH107" s="123"/>
      <c r="AI107" s="234" t="s">
        <v>390</v>
      </c>
      <c r="AJ107" s="234" t="s">
        <v>593</v>
      </c>
      <c r="AK107" s="119"/>
    </row>
    <row r="108" spans="1:37" ht="72.75" customHeight="1">
      <c r="A108" s="350"/>
      <c r="B108" s="352"/>
      <c r="C108" s="354"/>
      <c r="D108" s="354"/>
      <c r="E108" s="133" t="s">
        <v>596</v>
      </c>
      <c r="F108" s="245"/>
      <c r="G108" s="245"/>
      <c r="H108" s="245"/>
      <c r="I108" s="245"/>
      <c r="J108" s="245"/>
      <c r="K108" s="232"/>
      <c r="L108" s="122" t="s">
        <v>313</v>
      </c>
      <c r="M108" s="122" t="s">
        <v>377</v>
      </c>
      <c r="N108" s="122"/>
      <c r="O108" s="122"/>
      <c r="P108" s="122"/>
      <c r="Q108" s="122"/>
      <c r="R108" s="233"/>
      <c r="S108" s="245"/>
      <c r="T108" s="245"/>
      <c r="U108" s="245"/>
      <c r="V108" s="245"/>
      <c r="W108" s="245"/>
      <c r="X108" s="245"/>
      <c r="Y108" s="245"/>
      <c r="Z108" s="245"/>
      <c r="AA108" s="245"/>
      <c r="AB108" s="245"/>
      <c r="AC108" s="245"/>
      <c r="AD108" s="245">
        <f t="shared" si="4"/>
        <v>1</v>
      </c>
      <c r="AE108" s="245">
        <f t="shared" si="5"/>
        <v>1</v>
      </c>
      <c r="AF108" s="245">
        <f t="shared" si="6"/>
        <v>0</v>
      </c>
      <c r="AG108" s="245">
        <f t="shared" si="7"/>
        <v>0</v>
      </c>
      <c r="AH108" s="123"/>
      <c r="AI108" s="234" t="s">
        <v>390</v>
      </c>
      <c r="AJ108" s="234" t="s">
        <v>593</v>
      </c>
      <c r="AK108" s="119"/>
    </row>
    <row r="109" spans="1:37" ht="69.75" customHeight="1">
      <c r="A109" s="350"/>
      <c r="B109" s="352"/>
      <c r="C109" s="354"/>
      <c r="D109" s="354"/>
      <c r="E109" s="133" t="s">
        <v>597</v>
      </c>
      <c r="F109" s="245"/>
      <c r="G109" s="245"/>
      <c r="H109" s="245"/>
      <c r="I109" s="245"/>
      <c r="J109" s="245" t="s">
        <v>313</v>
      </c>
      <c r="K109" s="245" t="s">
        <v>377</v>
      </c>
      <c r="L109" s="122"/>
      <c r="M109" s="122"/>
      <c r="N109" s="122"/>
      <c r="O109" s="122"/>
      <c r="P109" s="122"/>
      <c r="Q109" s="122"/>
      <c r="R109" s="233"/>
      <c r="S109" s="245"/>
      <c r="T109" s="245"/>
      <c r="U109" s="245"/>
      <c r="V109" s="245"/>
      <c r="W109" s="245"/>
      <c r="X109" s="245"/>
      <c r="Y109" s="245"/>
      <c r="Z109" s="245"/>
      <c r="AA109" s="245"/>
      <c r="AB109" s="245" t="s">
        <v>313</v>
      </c>
      <c r="AC109" s="245"/>
      <c r="AD109" s="245">
        <f t="shared" si="4"/>
        <v>2</v>
      </c>
      <c r="AE109" s="245">
        <f t="shared" si="5"/>
        <v>1</v>
      </c>
      <c r="AF109" s="245">
        <f t="shared" si="6"/>
        <v>0</v>
      </c>
      <c r="AG109" s="245">
        <f t="shared" si="7"/>
        <v>0</v>
      </c>
      <c r="AH109" s="123"/>
      <c r="AI109" s="234" t="s">
        <v>390</v>
      </c>
      <c r="AJ109" s="234" t="s">
        <v>593</v>
      </c>
      <c r="AK109" s="119"/>
    </row>
    <row r="110" spans="1:37" ht="59.25" customHeight="1">
      <c r="A110" s="350"/>
      <c r="B110" s="352"/>
      <c r="C110" s="354"/>
      <c r="D110" s="354"/>
      <c r="E110" s="133" t="s">
        <v>598</v>
      </c>
      <c r="F110" s="245"/>
      <c r="G110" s="245"/>
      <c r="H110" s="245"/>
      <c r="I110" s="245"/>
      <c r="J110" s="245"/>
      <c r="K110" s="232"/>
      <c r="L110" s="122"/>
      <c r="M110" s="122"/>
      <c r="N110" s="122"/>
      <c r="O110" s="122"/>
      <c r="P110" s="122"/>
      <c r="Q110" s="122"/>
      <c r="R110" s="233"/>
      <c r="S110" s="245"/>
      <c r="T110" s="245"/>
      <c r="U110" s="245"/>
      <c r="V110" s="245"/>
      <c r="W110" s="245"/>
      <c r="X110" s="245"/>
      <c r="Y110" s="245"/>
      <c r="Z110" s="245"/>
      <c r="AA110" s="245"/>
      <c r="AB110" s="245"/>
      <c r="AC110" s="245"/>
      <c r="AD110" s="245">
        <f t="shared" si="4"/>
        <v>0</v>
      </c>
      <c r="AE110" s="245">
        <f t="shared" si="5"/>
        <v>0</v>
      </c>
      <c r="AF110" s="245">
        <f t="shared" si="6"/>
        <v>0</v>
      </c>
      <c r="AG110" s="245">
        <f t="shared" si="7"/>
        <v>0</v>
      </c>
      <c r="AH110" s="123"/>
      <c r="AI110" s="234" t="s">
        <v>390</v>
      </c>
      <c r="AJ110" s="234" t="s">
        <v>593</v>
      </c>
      <c r="AK110" s="119"/>
    </row>
    <row r="111" spans="1:37" ht="87" customHeight="1">
      <c r="A111" s="350"/>
      <c r="B111" s="352"/>
      <c r="C111" s="354"/>
      <c r="D111" s="354"/>
      <c r="E111" s="134" t="s">
        <v>599</v>
      </c>
      <c r="F111" s="245"/>
      <c r="G111" s="245"/>
      <c r="H111" s="245"/>
      <c r="I111" s="245"/>
      <c r="J111" s="245"/>
      <c r="K111" s="232"/>
      <c r="L111" s="122"/>
      <c r="M111" s="122"/>
      <c r="N111" s="122"/>
      <c r="O111" s="122"/>
      <c r="P111" s="122"/>
      <c r="Q111" s="122"/>
      <c r="R111" s="233"/>
      <c r="S111" s="245"/>
      <c r="T111" s="245"/>
      <c r="U111" s="245"/>
      <c r="V111" s="245"/>
      <c r="W111" s="245"/>
      <c r="X111" s="245"/>
      <c r="Y111" s="245"/>
      <c r="Z111" s="245"/>
      <c r="AA111" s="245"/>
      <c r="AB111" s="245" t="s">
        <v>313</v>
      </c>
      <c r="AC111" s="245"/>
      <c r="AD111" s="245">
        <f t="shared" si="4"/>
        <v>1</v>
      </c>
      <c r="AE111" s="245">
        <f t="shared" si="5"/>
        <v>0</v>
      </c>
      <c r="AF111" s="245">
        <f t="shared" si="6"/>
        <v>0</v>
      </c>
      <c r="AG111" s="245">
        <f t="shared" si="7"/>
        <v>0</v>
      </c>
      <c r="AH111" s="123"/>
      <c r="AI111" s="234" t="s">
        <v>600</v>
      </c>
      <c r="AJ111" s="234" t="s">
        <v>601</v>
      </c>
      <c r="AK111" s="119"/>
    </row>
    <row r="112" spans="1:37" ht="59.25" customHeight="1">
      <c r="A112" s="355" t="s">
        <v>602</v>
      </c>
      <c r="B112" s="356"/>
      <c r="C112" s="356"/>
      <c r="D112" s="356"/>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c r="AA112" s="356"/>
      <c r="AB112" s="356"/>
      <c r="AC112" s="356"/>
      <c r="AD112" s="356"/>
      <c r="AE112" s="356"/>
      <c r="AF112" s="356"/>
      <c r="AG112" s="356"/>
      <c r="AH112" s="356"/>
      <c r="AI112" s="356"/>
      <c r="AJ112" s="356"/>
      <c r="AK112" s="357"/>
    </row>
    <row r="113" spans="1:37" ht="41.25" customHeight="1">
      <c r="A113" s="358" t="s">
        <v>603</v>
      </c>
      <c r="B113" s="359"/>
      <c r="C113" s="360"/>
      <c r="D113" s="242"/>
      <c r="E113" s="135" t="s">
        <v>604</v>
      </c>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342"/>
      <c r="AC113" s="342"/>
      <c r="AD113" s="343"/>
      <c r="AE113" s="343"/>
      <c r="AF113" s="367"/>
      <c r="AG113" s="368"/>
      <c r="AH113" s="345"/>
      <c r="AI113" s="373"/>
      <c r="AJ113" s="373"/>
      <c r="AK113" s="373"/>
    </row>
    <row r="114" spans="1:37" ht="42" customHeight="1">
      <c r="A114" s="361"/>
      <c r="B114" s="362"/>
      <c r="C114" s="363"/>
      <c r="D114" s="243"/>
      <c r="E114" s="135" t="s">
        <v>605</v>
      </c>
      <c r="F114" s="342"/>
      <c r="G114" s="342"/>
      <c r="H114" s="342"/>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3"/>
      <c r="AE114" s="343"/>
      <c r="AF114" s="369"/>
      <c r="AG114" s="370"/>
      <c r="AH114" s="345"/>
      <c r="AI114" s="373"/>
      <c r="AJ114" s="373"/>
      <c r="AK114" s="373"/>
    </row>
    <row r="115" spans="1:37" ht="42" customHeight="1">
      <c r="A115" s="361"/>
      <c r="B115" s="362"/>
      <c r="C115" s="363"/>
      <c r="D115" s="243"/>
      <c r="E115" s="135" t="s">
        <v>606</v>
      </c>
      <c r="F115" s="342"/>
      <c r="G115" s="342"/>
      <c r="H115" s="342"/>
      <c r="I115" s="342"/>
      <c r="J115" s="342"/>
      <c r="K115" s="342"/>
      <c r="L115" s="342"/>
      <c r="M115" s="342"/>
      <c r="N115" s="342"/>
      <c r="O115" s="342"/>
      <c r="P115" s="342"/>
      <c r="Q115" s="342"/>
      <c r="R115" s="342"/>
      <c r="S115" s="342"/>
      <c r="T115" s="342"/>
      <c r="U115" s="342"/>
      <c r="V115" s="342"/>
      <c r="W115" s="342"/>
      <c r="X115" s="342"/>
      <c r="Y115" s="342"/>
      <c r="Z115" s="342"/>
      <c r="AA115" s="342"/>
      <c r="AB115" s="342"/>
      <c r="AC115" s="342"/>
      <c r="AD115" s="343"/>
      <c r="AE115" s="343"/>
      <c r="AF115" s="371"/>
      <c r="AG115" s="372"/>
      <c r="AH115" s="345"/>
      <c r="AI115" s="373"/>
      <c r="AJ115" s="373"/>
      <c r="AK115" s="373"/>
    </row>
    <row r="116" spans="1:37" ht="15" customHeight="1">
      <c r="A116" s="364"/>
      <c r="B116" s="365"/>
      <c r="C116" s="366"/>
      <c r="D116" s="244"/>
      <c r="E116" s="135" t="s">
        <v>607</v>
      </c>
      <c r="F116" s="344"/>
      <c r="G116" s="344"/>
      <c r="H116" s="344"/>
      <c r="I116" s="344"/>
      <c r="J116" s="344"/>
      <c r="K116" s="344"/>
      <c r="L116" s="345"/>
      <c r="M116" s="345"/>
      <c r="N116" s="345"/>
      <c r="O116" s="345"/>
      <c r="P116" s="345"/>
      <c r="Q116" s="345"/>
      <c r="R116" s="345"/>
      <c r="S116" s="345"/>
      <c r="T116" s="345"/>
      <c r="U116" s="345"/>
      <c r="V116" s="345"/>
      <c r="W116" s="345"/>
      <c r="X116" s="345"/>
      <c r="Y116" s="345"/>
      <c r="Z116" s="345"/>
      <c r="AA116" s="345"/>
      <c r="AB116" s="345"/>
      <c r="AC116" s="345"/>
      <c r="AD116" s="346"/>
      <c r="AE116" s="347"/>
      <c r="AF116" s="347"/>
      <c r="AG116" s="348"/>
      <c r="AH116" s="345"/>
      <c r="AI116" s="373"/>
      <c r="AJ116" s="373"/>
      <c r="AK116" s="373"/>
    </row>
    <row r="117" spans="1:37" ht="39.950000000000003" customHeight="1">
      <c r="A117" s="337" t="s">
        <v>608</v>
      </c>
      <c r="B117" s="338"/>
      <c r="C117" s="338"/>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9"/>
    </row>
    <row r="118" spans="1:37" ht="30" customHeight="1">
      <c r="A118" s="340"/>
      <c r="B118" s="340"/>
      <c r="C118" s="341" t="s">
        <v>609</v>
      </c>
      <c r="D118" s="341"/>
      <c r="E118" s="341"/>
      <c r="F118" s="341" t="s">
        <v>610</v>
      </c>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341"/>
      <c r="AC118" s="341"/>
      <c r="AD118" s="341"/>
      <c r="AE118" s="341"/>
      <c r="AF118" s="341"/>
      <c r="AG118" s="341"/>
      <c r="AH118" s="341"/>
      <c r="AI118" s="341"/>
      <c r="AJ118" s="341"/>
      <c r="AK118" s="246"/>
    </row>
    <row r="119" spans="1:37" ht="72.75" customHeight="1">
      <c r="A119" s="333" t="s">
        <v>611</v>
      </c>
      <c r="B119" s="333"/>
      <c r="C119" s="334" t="s">
        <v>612</v>
      </c>
      <c r="D119" s="334"/>
      <c r="E119" s="334"/>
      <c r="F119" s="335" t="s">
        <v>515</v>
      </c>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6"/>
      <c r="AG119" s="336"/>
      <c r="AH119" s="336"/>
      <c r="AI119" s="336"/>
      <c r="AJ119" s="336"/>
      <c r="AK119" s="136"/>
    </row>
    <row r="120" spans="1:37" ht="72.75" customHeight="1">
      <c r="A120" s="333" t="s">
        <v>613</v>
      </c>
      <c r="B120" s="333"/>
      <c r="C120" s="334" t="s">
        <v>614</v>
      </c>
      <c r="D120" s="334"/>
      <c r="E120" s="334"/>
      <c r="F120" s="335" t="s">
        <v>615</v>
      </c>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6"/>
      <c r="AG120" s="336"/>
      <c r="AH120" s="336"/>
      <c r="AI120" s="336"/>
      <c r="AJ120" s="336"/>
      <c r="AK120" s="136"/>
    </row>
    <row r="121" spans="1:37" ht="72.75" customHeight="1">
      <c r="A121" s="333" t="s">
        <v>616</v>
      </c>
      <c r="B121" s="333"/>
      <c r="C121" s="334" t="s">
        <v>617</v>
      </c>
      <c r="D121" s="334"/>
      <c r="E121" s="334"/>
      <c r="F121" s="335" t="s">
        <v>386</v>
      </c>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6"/>
      <c r="AG121" s="336"/>
      <c r="AH121" s="336"/>
      <c r="AI121" s="336"/>
      <c r="AJ121" s="336"/>
      <c r="AK121" s="136"/>
    </row>
    <row r="122" spans="1:37" ht="19.5" customHeight="1"/>
  </sheetData>
  <sheetProtection sheet="1" scenarios="1" autoFilter="0"/>
  <autoFilter ref="AI23:AJ116" xr:uid="{00000000-0009-0000-0000-000006000000}"/>
  <mergeCells count="141">
    <mergeCell ref="A17:E17"/>
    <mergeCell ref="F17:Z17"/>
    <mergeCell ref="AA17:AG17"/>
    <mergeCell ref="AJ17:AK17"/>
    <mergeCell ref="A18:AK18"/>
    <mergeCell ref="A19:AK19"/>
    <mergeCell ref="A12:D15"/>
    <mergeCell ref="E12:AI15"/>
    <mergeCell ref="AJ12:AK15"/>
    <mergeCell ref="A16:E16"/>
    <mergeCell ref="F16:Z16"/>
    <mergeCell ref="AA16:AG16"/>
    <mergeCell ref="AJ16:AK16"/>
    <mergeCell ref="A20:AK20"/>
    <mergeCell ref="A21:AK21"/>
    <mergeCell ref="A22:AK22"/>
    <mergeCell ref="A23:E25"/>
    <mergeCell ref="F23:K23"/>
    <mergeCell ref="L23:Q23"/>
    <mergeCell ref="R23:W23"/>
    <mergeCell ref="X23:AC23"/>
    <mergeCell ref="AD23:AH24"/>
    <mergeCell ref="AI23:AI25"/>
    <mergeCell ref="AJ23:AJ25"/>
    <mergeCell ref="AK23:AK25"/>
    <mergeCell ref="F24:G24"/>
    <mergeCell ref="H24:I24"/>
    <mergeCell ref="J24:K24"/>
    <mergeCell ref="L24:M24"/>
    <mergeCell ref="N24:O24"/>
    <mergeCell ref="P24:Q24"/>
    <mergeCell ref="R24:S24"/>
    <mergeCell ref="T24:U24"/>
    <mergeCell ref="V24:W24"/>
    <mergeCell ref="X24:Y24"/>
    <mergeCell ref="Z24:AA24"/>
    <mergeCell ref="AB24:AC24"/>
    <mergeCell ref="C40:C41"/>
    <mergeCell ref="D40:D41"/>
    <mergeCell ref="B42:B60"/>
    <mergeCell ref="C42:D43"/>
    <mergeCell ref="C44:D44"/>
    <mergeCell ref="C45:D45"/>
    <mergeCell ref="C46:D46"/>
    <mergeCell ref="C47:D47"/>
    <mergeCell ref="C48:D50"/>
    <mergeCell ref="C51:D51"/>
    <mergeCell ref="B83:B92"/>
    <mergeCell ref="C83:D85"/>
    <mergeCell ref="C86:D92"/>
    <mergeCell ref="B93:B98"/>
    <mergeCell ref="C93:D98"/>
    <mergeCell ref="A99:A104"/>
    <mergeCell ref="B99:B104"/>
    <mergeCell ref="C99:D104"/>
    <mergeCell ref="C52:D53"/>
    <mergeCell ref="C54:D55"/>
    <mergeCell ref="C56:D57"/>
    <mergeCell ref="C58:D60"/>
    <mergeCell ref="A61:A98"/>
    <mergeCell ref="B61:B82"/>
    <mergeCell ref="C61:C79"/>
    <mergeCell ref="D61:D79"/>
    <mergeCell ref="C80:D81"/>
    <mergeCell ref="C82:D82"/>
    <mergeCell ref="A26:A60"/>
    <mergeCell ref="B26:B41"/>
    <mergeCell ref="C26:C39"/>
    <mergeCell ref="D27:D28"/>
    <mergeCell ref="D31:D36"/>
    <mergeCell ref="D37:D39"/>
    <mergeCell ref="A105:A111"/>
    <mergeCell ref="B105:B111"/>
    <mergeCell ref="C105:D111"/>
    <mergeCell ref="A112:AK112"/>
    <mergeCell ref="A113:C116"/>
    <mergeCell ref="F113:G113"/>
    <mergeCell ref="H113:I113"/>
    <mergeCell ref="J113:K113"/>
    <mergeCell ref="L113:M113"/>
    <mergeCell ref="N113:O113"/>
    <mergeCell ref="AB113:AC113"/>
    <mergeCell ref="AD113:AE113"/>
    <mergeCell ref="AF113:AG115"/>
    <mergeCell ref="AH113:AH116"/>
    <mergeCell ref="AI113:AK116"/>
    <mergeCell ref="F114:G114"/>
    <mergeCell ref="H114:I114"/>
    <mergeCell ref="J114:K114"/>
    <mergeCell ref="L114:M114"/>
    <mergeCell ref="N114:O114"/>
    <mergeCell ref="P113:Q113"/>
    <mergeCell ref="R113:S113"/>
    <mergeCell ref="T113:U113"/>
    <mergeCell ref="V113:W113"/>
    <mergeCell ref="X113:Y113"/>
    <mergeCell ref="Z113:AA113"/>
    <mergeCell ref="L116:Q116"/>
    <mergeCell ref="R116:W116"/>
    <mergeCell ref="X116:AC116"/>
    <mergeCell ref="AD116:AG116"/>
    <mergeCell ref="AB114:AC114"/>
    <mergeCell ref="AD114:AE114"/>
    <mergeCell ref="F115:G115"/>
    <mergeCell ref="H115:I115"/>
    <mergeCell ref="J115:K115"/>
    <mergeCell ref="L115:M115"/>
    <mergeCell ref="N115:O115"/>
    <mergeCell ref="P115:Q115"/>
    <mergeCell ref="R115:S115"/>
    <mergeCell ref="T115:U115"/>
    <mergeCell ref="P114:Q114"/>
    <mergeCell ref="R114:S114"/>
    <mergeCell ref="T114:U114"/>
    <mergeCell ref="V114:W114"/>
    <mergeCell ref="X114:Y114"/>
    <mergeCell ref="Z114:AA114"/>
    <mergeCell ref="E4:AK4"/>
    <mergeCell ref="A120:B120"/>
    <mergeCell ref="C120:E120"/>
    <mergeCell ref="F120:AE120"/>
    <mergeCell ref="AF120:AJ120"/>
    <mergeCell ref="A121:B121"/>
    <mergeCell ref="C121:E121"/>
    <mergeCell ref="F121:AE121"/>
    <mergeCell ref="AF121:AJ121"/>
    <mergeCell ref="A117:AK117"/>
    <mergeCell ref="A118:B118"/>
    <mergeCell ref="C118:E118"/>
    <mergeCell ref="F118:AE118"/>
    <mergeCell ref="AF118:AJ118"/>
    <mergeCell ref="A119:B119"/>
    <mergeCell ref="C119:E119"/>
    <mergeCell ref="F119:AE119"/>
    <mergeCell ref="AF119:AJ119"/>
    <mergeCell ref="V115:W115"/>
    <mergeCell ref="X115:Y115"/>
    <mergeCell ref="Z115:AA115"/>
    <mergeCell ref="AB115:AC115"/>
    <mergeCell ref="AD115:AE115"/>
    <mergeCell ref="F116:K116"/>
  </mergeCells>
  <conditionalFormatting sqref="AD25">
    <cfRule type="cellIs" dxfId="183" priority="182" stopIfTrue="1" operator="equal">
      <formula>"""P"""</formula>
    </cfRule>
  </conditionalFormatting>
  <conditionalFormatting sqref="H27 Q29:R29 F36:M36 O36:T36 F47:K47 M47:N47 F48:AC50 F65:S65 U65:AC65 F66:AC68 F77:J77 R77:U77 X77:AC77 F85:I85 K85:AC85 F87:AC88 F95:U95 W95:AC95 F96:AC98 F104:W104 Y104:AC104 F106:AC108 F26:AC26 F57:AC57 F51:J51 L51:AC51 F52:H54 J52:AC54 F55:J55 L55 N55:AC55 F56:H56 J56:AC56 F60:AC61 F58:H58 J58:AC58 F59:J59 L59:AC59 F63:AC64 F62:H62 J62 L62:AC62 F70:AC72 F69:J69 L69:AC69 F75:AC75 F73 H73 J73 L73:AC73 F74:H74 J74:AC74 F76:H76 J76:AC76 L77:O77 F83:AC84 F81:F82 H81:H82 J81:J82 L81:AC82 F86:J86 L86:AC86 F89:H89 J89:AC89 F90:J90 L90:AC90 F91:AC94 F100:AC103 F105:J105 L105:AC105 F110:AC111 F109:J109 L109:AC109 F78:AC80 S99:AC99 F99:Q99 F28:O29 Q28">
    <cfRule type="cellIs" dxfId="182" priority="183" stopIfTrue="1" operator="equal">
      <formula>"P"</formula>
    </cfRule>
    <cfRule type="cellIs" dxfId="181" priority="184" stopIfTrue="1" operator="equal">
      <formula>"E"</formula>
    </cfRule>
  </conditionalFormatting>
  <conditionalFormatting sqref="X25 Z25 AB25">
    <cfRule type="cellIs" dxfId="180" priority="181" stopIfTrue="1" operator="equal">
      <formula>"""P"""</formula>
    </cfRule>
  </conditionalFormatting>
  <conditionalFormatting sqref="L25">
    <cfRule type="cellIs" dxfId="179" priority="180" stopIfTrue="1" operator="equal">
      <formula>"""P"""</formula>
    </cfRule>
  </conditionalFormatting>
  <conditionalFormatting sqref="N25 P25">
    <cfRule type="cellIs" dxfId="178" priority="179" stopIfTrue="1" operator="equal">
      <formula>"""P"""</formula>
    </cfRule>
  </conditionalFormatting>
  <conditionalFormatting sqref="R25">
    <cfRule type="cellIs" dxfId="177" priority="178" stopIfTrue="1" operator="equal">
      <formula>"""P"""</formula>
    </cfRule>
  </conditionalFormatting>
  <conditionalFormatting sqref="T25 V25">
    <cfRule type="cellIs" dxfId="176" priority="177" stopIfTrue="1" operator="equal">
      <formula>"""P"""</formula>
    </cfRule>
  </conditionalFormatting>
  <conditionalFormatting sqref="H27 Q29:R29 F36:M36 O36:T36 F47:K47 M47:N47 F48:AC50 F65:S65 U65:AC65 F66:AC68 F77:J77 R77:U77 X77:AC77 F85:I85 K85:AC85 F87:AC88 F95:U95 W95:AC95 F96:AC98 F104:W104 Y104:AC104 F106:AC108 F26:AC26 F57:AC57 F51:J51 L51:AC51 F52:H54 J52:AC54 F55:J55 L55 N55:AC55 F56:H56 J56:AC56 F60:AC61 F58:H58 J58:AC58 F59:J59 L59:AC59 F63:AC64 F62:H62 J62 L62:AC62 F70:AC72 F69:J69 L69:AC69 F75:AC75 F73 H73 J73 L73:AC73 F74:H74 J74:AC74 F76:H76 J76:AC76 L77:O77 F83:AC84 F81:F82 H81:H82 J81:J82 L81:AC82 F86:J86 L86:AC86 F89:H89 J89:AC89 F90:J90 L90:AC90 F91:AC94 F100:AC103 F105:J105 L105:AC105 F110:AC111 F109:J109 L109:AC109 F78:AC80 S99:AC99 F99:Q99 F28:O29 Q28">
    <cfRule type="containsText" dxfId="175" priority="175" operator="containsText" text="S">
      <formula>NOT(ISERROR(SEARCH("S",F26)))</formula>
    </cfRule>
    <cfRule type="containsText" dxfId="174" priority="176" operator="containsText" text="R">
      <formula>NOT(ISERROR(SEARCH("R",F26)))</formula>
    </cfRule>
  </conditionalFormatting>
  <conditionalFormatting sqref="F27:G27 J27:AC27 S29:AC29 F32:AC34 U36:AC36 O47:AC47 F30:J31 L30:AC31 F35 H35 J35 L35:AC35 F37:AC37 F40:AC40 F38:H38 J38:AC38 F39:K39 F43:AC44 F41:H41 J41:AC41 F42:J42 L42:AC42 F46:J46 F45:H45 J45:AC45 L46:AC46 O39:AC39 R28:AC28">
    <cfRule type="cellIs" dxfId="173" priority="173" stopIfTrue="1" operator="equal">
      <formula>"P"</formula>
    </cfRule>
    <cfRule type="cellIs" dxfId="172" priority="174" stopIfTrue="1" operator="equal">
      <formula>"E"</formula>
    </cfRule>
  </conditionalFormatting>
  <conditionalFormatting sqref="F27:G27 J27:AC27 S29:AC29 F32:AC34 U36:AC36 O47:AC47 F30:J31 L30:AC31 F35 H35 J35 L35:AC35 F37:AC37 F40:AC40 F38:H38 J38:AC38 F39:K39 F43:AC44 F41:H41 J41:AC41 F42:J42 L42:AC42 F46:J46 F45:H45 J45:AC45 L46:AC46 O39:AC39 R28:AC28">
    <cfRule type="containsText" dxfId="171" priority="171" operator="containsText" text="S">
      <formula>NOT(ISERROR(SEARCH("S",F27)))</formula>
    </cfRule>
    <cfRule type="containsText" dxfId="170" priority="172" operator="containsText" text="R">
      <formula>NOT(ISERROR(SEARCH("R",F27)))</formula>
    </cfRule>
  </conditionalFormatting>
  <conditionalFormatting sqref="AH26:AH111">
    <cfRule type="colorScale" priority="185">
      <colorScale>
        <cfvo type="percent" val="0"/>
        <cfvo type="percent" val="50"/>
        <cfvo type="percent" val="100"/>
        <color rgb="FFFF0000"/>
        <color rgb="FFFFFF00"/>
        <color rgb="FF00B050"/>
      </colorScale>
    </cfRule>
  </conditionalFormatting>
  <conditionalFormatting sqref="I27">
    <cfRule type="cellIs" dxfId="169" priority="169" stopIfTrue="1" operator="equal">
      <formula>"P"</formula>
    </cfRule>
    <cfRule type="cellIs" dxfId="168" priority="170" stopIfTrue="1" operator="equal">
      <formula>"E"</formula>
    </cfRule>
  </conditionalFormatting>
  <conditionalFormatting sqref="I27">
    <cfRule type="containsText" dxfId="167" priority="167" operator="containsText" text="S">
      <formula>NOT(ISERROR(SEARCH("S",I27)))</formula>
    </cfRule>
    <cfRule type="containsText" dxfId="166" priority="168" operator="containsText" text="R">
      <formula>NOT(ISERROR(SEARCH("R",I27)))</formula>
    </cfRule>
  </conditionalFormatting>
  <conditionalFormatting sqref="K30">
    <cfRule type="cellIs" dxfId="165" priority="165" stopIfTrue="1" operator="equal">
      <formula>"P"</formula>
    </cfRule>
    <cfRule type="cellIs" dxfId="164" priority="166" stopIfTrue="1" operator="equal">
      <formula>"E"</formula>
    </cfRule>
  </conditionalFormatting>
  <conditionalFormatting sqref="K30">
    <cfRule type="containsText" dxfId="163" priority="163" operator="containsText" text="S">
      <formula>NOT(ISERROR(SEARCH("S",K30)))</formula>
    </cfRule>
    <cfRule type="containsText" dxfId="162" priority="164" operator="containsText" text="R">
      <formula>NOT(ISERROR(SEARCH("R",K30)))</formula>
    </cfRule>
  </conditionalFormatting>
  <conditionalFormatting sqref="K31">
    <cfRule type="cellIs" dxfId="161" priority="161" stopIfTrue="1" operator="equal">
      <formula>"P"</formula>
    </cfRule>
    <cfRule type="cellIs" dxfId="160" priority="162" stopIfTrue="1" operator="equal">
      <formula>"E"</formula>
    </cfRule>
  </conditionalFormatting>
  <conditionalFormatting sqref="K31">
    <cfRule type="containsText" dxfId="159" priority="159" operator="containsText" text="S">
      <formula>NOT(ISERROR(SEARCH("S",K31)))</formula>
    </cfRule>
    <cfRule type="containsText" dxfId="158" priority="160" operator="containsText" text="R">
      <formula>NOT(ISERROR(SEARCH("R",K31)))</formula>
    </cfRule>
  </conditionalFormatting>
  <conditionalFormatting sqref="G35">
    <cfRule type="cellIs" dxfId="157" priority="157" stopIfTrue="1" operator="equal">
      <formula>"P"</formula>
    </cfRule>
    <cfRule type="cellIs" dxfId="156" priority="158" stopIfTrue="1" operator="equal">
      <formula>"E"</formula>
    </cfRule>
  </conditionalFormatting>
  <conditionalFormatting sqref="G35">
    <cfRule type="containsText" dxfId="155" priority="155" operator="containsText" text="S">
      <formula>NOT(ISERROR(SEARCH("S",G35)))</formula>
    </cfRule>
    <cfRule type="containsText" dxfId="154" priority="156" operator="containsText" text="R">
      <formula>NOT(ISERROR(SEARCH("R",G35)))</formula>
    </cfRule>
  </conditionalFormatting>
  <conditionalFormatting sqref="I35">
    <cfRule type="cellIs" dxfId="153" priority="153" stopIfTrue="1" operator="equal">
      <formula>"P"</formula>
    </cfRule>
    <cfRule type="cellIs" dxfId="152" priority="154" stopIfTrue="1" operator="equal">
      <formula>"E"</formula>
    </cfRule>
  </conditionalFormatting>
  <conditionalFormatting sqref="I35">
    <cfRule type="containsText" dxfId="151" priority="151" operator="containsText" text="S">
      <formula>NOT(ISERROR(SEARCH("S",I35)))</formula>
    </cfRule>
    <cfRule type="containsText" dxfId="150" priority="152" operator="containsText" text="R">
      <formula>NOT(ISERROR(SEARCH("R",I35)))</formula>
    </cfRule>
  </conditionalFormatting>
  <conditionalFormatting sqref="K35">
    <cfRule type="cellIs" dxfId="149" priority="149" stopIfTrue="1" operator="equal">
      <formula>"P"</formula>
    </cfRule>
    <cfRule type="cellIs" dxfId="148" priority="150" stopIfTrue="1" operator="equal">
      <formula>"E"</formula>
    </cfRule>
  </conditionalFormatting>
  <conditionalFormatting sqref="K35">
    <cfRule type="containsText" dxfId="147" priority="147" operator="containsText" text="S">
      <formula>NOT(ISERROR(SEARCH("S",K35)))</formula>
    </cfRule>
    <cfRule type="containsText" dxfId="146" priority="148" operator="containsText" text="R">
      <formula>NOT(ISERROR(SEARCH("R",K35)))</formula>
    </cfRule>
  </conditionalFormatting>
  <conditionalFormatting sqref="I38">
    <cfRule type="cellIs" dxfId="145" priority="145" stopIfTrue="1" operator="equal">
      <formula>"P"</formula>
    </cfRule>
    <cfRule type="cellIs" dxfId="144" priority="146" stopIfTrue="1" operator="equal">
      <formula>"E"</formula>
    </cfRule>
  </conditionalFormatting>
  <conditionalFormatting sqref="I38">
    <cfRule type="containsText" dxfId="143" priority="143" operator="containsText" text="S">
      <formula>NOT(ISERROR(SEARCH("S",I38)))</formula>
    </cfRule>
    <cfRule type="containsText" dxfId="142" priority="144" operator="containsText" text="R">
      <formula>NOT(ISERROR(SEARCH("R",I38)))</formula>
    </cfRule>
  </conditionalFormatting>
  <conditionalFormatting sqref="I41">
    <cfRule type="cellIs" dxfId="141" priority="141" stopIfTrue="1" operator="equal">
      <formula>"P"</formula>
    </cfRule>
    <cfRule type="cellIs" dxfId="140" priority="142" stopIfTrue="1" operator="equal">
      <formula>"E"</formula>
    </cfRule>
  </conditionalFormatting>
  <conditionalFormatting sqref="I41">
    <cfRule type="containsText" dxfId="139" priority="139" operator="containsText" text="S">
      <formula>NOT(ISERROR(SEARCH("S",I41)))</formula>
    </cfRule>
    <cfRule type="containsText" dxfId="138" priority="140" operator="containsText" text="R">
      <formula>NOT(ISERROR(SEARCH("R",I41)))</formula>
    </cfRule>
  </conditionalFormatting>
  <conditionalFormatting sqref="K42">
    <cfRule type="cellIs" dxfId="137" priority="137" stopIfTrue="1" operator="equal">
      <formula>"P"</formula>
    </cfRule>
    <cfRule type="cellIs" dxfId="136" priority="138" stopIfTrue="1" operator="equal">
      <formula>"E"</formula>
    </cfRule>
  </conditionalFormatting>
  <conditionalFormatting sqref="K42">
    <cfRule type="containsText" dxfId="135" priority="135" operator="containsText" text="S">
      <formula>NOT(ISERROR(SEARCH("S",K42)))</formula>
    </cfRule>
    <cfRule type="containsText" dxfId="134" priority="136" operator="containsText" text="R">
      <formula>NOT(ISERROR(SEARCH("R",K42)))</formula>
    </cfRule>
  </conditionalFormatting>
  <conditionalFormatting sqref="I45">
    <cfRule type="cellIs" dxfId="133" priority="133" stopIfTrue="1" operator="equal">
      <formula>"P"</formula>
    </cfRule>
    <cfRule type="cellIs" dxfId="132" priority="134" stopIfTrue="1" operator="equal">
      <formula>"E"</formula>
    </cfRule>
  </conditionalFormatting>
  <conditionalFormatting sqref="I45">
    <cfRule type="containsText" dxfId="131" priority="131" operator="containsText" text="S">
      <formula>NOT(ISERROR(SEARCH("S",I45)))</formula>
    </cfRule>
    <cfRule type="containsText" dxfId="130" priority="132" operator="containsText" text="R">
      <formula>NOT(ISERROR(SEARCH("R",I45)))</formula>
    </cfRule>
  </conditionalFormatting>
  <conditionalFormatting sqref="K46">
    <cfRule type="cellIs" dxfId="129" priority="129" stopIfTrue="1" operator="equal">
      <formula>"P"</formula>
    </cfRule>
    <cfRule type="cellIs" dxfId="128" priority="130" stopIfTrue="1" operator="equal">
      <formula>"E"</formula>
    </cfRule>
  </conditionalFormatting>
  <conditionalFormatting sqref="K46">
    <cfRule type="containsText" dxfId="127" priority="127" operator="containsText" text="S">
      <formula>NOT(ISERROR(SEARCH("S",K46)))</formula>
    </cfRule>
    <cfRule type="containsText" dxfId="126" priority="128" operator="containsText" text="R">
      <formula>NOT(ISERROR(SEARCH("R",K46)))</formula>
    </cfRule>
  </conditionalFormatting>
  <conditionalFormatting sqref="K51">
    <cfRule type="cellIs" dxfId="125" priority="125" stopIfTrue="1" operator="equal">
      <formula>"P"</formula>
    </cfRule>
    <cfRule type="cellIs" dxfId="124" priority="126" stopIfTrue="1" operator="equal">
      <formula>"E"</formula>
    </cfRule>
  </conditionalFormatting>
  <conditionalFormatting sqref="K51">
    <cfRule type="containsText" dxfId="123" priority="123" operator="containsText" text="S">
      <formula>NOT(ISERROR(SEARCH("S",K51)))</formula>
    </cfRule>
    <cfRule type="containsText" dxfId="122" priority="124" operator="containsText" text="R">
      <formula>NOT(ISERROR(SEARCH("R",K51)))</formula>
    </cfRule>
  </conditionalFormatting>
  <conditionalFormatting sqref="I52">
    <cfRule type="cellIs" dxfId="121" priority="121" stopIfTrue="1" operator="equal">
      <formula>"P"</formula>
    </cfRule>
    <cfRule type="cellIs" dxfId="120" priority="122" stopIfTrue="1" operator="equal">
      <formula>"E"</formula>
    </cfRule>
  </conditionalFormatting>
  <conditionalFormatting sqref="I52">
    <cfRule type="containsText" dxfId="119" priority="119" operator="containsText" text="S">
      <formula>NOT(ISERROR(SEARCH("S",I52)))</formula>
    </cfRule>
    <cfRule type="containsText" dxfId="118" priority="120" operator="containsText" text="R">
      <formula>NOT(ISERROR(SEARCH("R",I52)))</formula>
    </cfRule>
  </conditionalFormatting>
  <conditionalFormatting sqref="I53">
    <cfRule type="cellIs" dxfId="117" priority="117" stopIfTrue="1" operator="equal">
      <formula>"P"</formula>
    </cfRule>
    <cfRule type="cellIs" dxfId="116" priority="118" stopIfTrue="1" operator="equal">
      <formula>"E"</formula>
    </cfRule>
  </conditionalFormatting>
  <conditionalFormatting sqref="I53">
    <cfRule type="containsText" dxfId="115" priority="115" operator="containsText" text="S">
      <formula>NOT(ISERROR(SEARCH("S",I53)))</formula>
    </cfRule>
    <cfRule type="containsText" dxfId="114" priority="116" operator="containsText" text="R">
      <formula>NOT(ISERROR(SEARCH("R",I53)))</formula>
    </cfRule>
  </conditionalFormatting>
  <conditionalFormatting sqref="I54">
    <cfRule type="cellIs" dxfId="113" priority="113" stopIfTrue="1" operator="equal">
      <formula>"P"</formula>
    </cfRule>
    <cfRule type="cellIs" dxfId="112" priority="114" stopIfTrue="1" operator="equal">
      <formula>"E"</formula>
    </cfRule>
  </conditionalFormatting>
  <conditionalFormatting sqref="I54">
    <cfRule type="containsText" dxfId="111" priority="111" operator="containsText" text="S">
      <formula>NOT(ISERROR(SEARCH("S",I54)))</formula>
    </cfRule>
    <cfRule type="containsText" dxfId="110" priority="112" operator="containsText" text="R">
      <formula>NOT(ISERROR(SEARCH("R",I54)))</formula>
    </cfRule>
  </conditionalFormatting>
  <conditionalFormatting sqref="K55">
    <cfRule type="cellIs" dxfId="109" priority="109" stopIfTrue="1" operator="equal">
      <formula>"P"</formula>
    </cfRule>
    <cfRule type="cellIs" dxfId="108" priority="110" stopIfTrue="1" operator="equal">
      <formula>"E"</formula>
    </cfRule>
  </conditionalFormatting>
  <conditionalFormatting sqref="K55">
    <cfRule type="containsText" dxfId="107" priority="107" operator="containsText" text="S">
      <formula>NOT(ISERROR(SEARCH("S",K55)))</formula>
    </cfRule>
    <cfRule type="containsText" dxfId="106" priority="108" operator="containsText" text="R">
      <formula>NOT(ISERROR(SEARCH("R",K55)))</formula>
    </cfRule>
  </conditionalFormatting>
  <conditionalFormatting sqref="K82">
    <cfRule type="cellIs" dxfId="105" priority="33" stopIfTrue="1" operator="equal">
      <formula>"P"</formula>
    </cfRule>
    <cfRule type="cellIs" dxfId="104" priority="34" stopIfTrue="1" operator="equal">
      <formula>"E"</formula>
    </cfRule>
  </conditionalFormatting>
  <conditionalFormatting sqref="K82">
    <cfRule type="containsText" dxfId="103" priority="31" operator="containsText" text="S">
      <formula>NOT(ISERROR(SEARCH("S",K82)))</formula>
    </cfRule>
    <cfRule type="containsText" dxfId="102" priority="32" operator="containsText" text="R">
      <formula>NOT(ISERROR(SEARCH("R",K82)))</formula>
    </cfRule>
  </conditionalFormatting>
  <conditionalFormatting sqref="I56">
    <cfRule type="cellIs" dxfId="101" priority="105" stopIfTrue="1" operator="equal">
      <formula>"P"</formula>
    </cfRule>
    <cfRule type="cellIs" dxfId="100" priority="106" stopIfTrue="1" operator="equal">
      <formula>"E"</formula>
    </cfRule>
  </conditionalFormatting>
  <conditionalFormatting sqref="I56">
    <cfRule type="containsText" dxfId="99" priority="103" operator="containsText" text="S">
      <formula>NOT(ISERROR(SEARCH("S",I56)))</formula>
    </cfRule>
    <cfRule type="containsText" dxfId="98" priority="104" operator="containsText" text="R">
      <formula>NOT(ISERROR(SEARCH("R",I56)))</formula>
    </cfRule>
  </conditionalFormatting>
  <conditionalFormatting sqref="I58">
    <cfRule type="cellIs" dxfId="97" priority="101" stopIfTrue="1" operator="equal">
      <formula>"P"</formula>
    </cfRule>
    <cfRule type="cellIs" dxfId="96" priority="102" stopIfTrue="1" operator="equal">
      <formula>"E"</formula>
    </cfRule>
  </conditionalFormatting>
  <conditionalFormatting sqref="I58">
    <cfRule type="containsText" dxfId="95" priority="99" operator="containsText" text="S">
      <formula>NOT(ISERROR(SEARCH("S",I58)))</formula>
    </cfRule>
    <cfRule type="containsText" dxfId="94" priority="100" operator="containsText" text="R">
      <formula>NOT(ISERROR(SEARCH("R",I58)))</formula>
    </cfRule>
  </conditionalFormatting>
  <conditionalFormatting sqref="K59">
    <cfRule type="cellIs" dxfId="93" priority="97" stopIfTrue="1" operator="equal">
      <formula>"P"</formula>
    </cfRule>
    <cfRule type="cellIs" dxfId="92" priority="98" stopIfTrue="1" operator="equal">
      <formula>"E"</formula>
    </cfRule>
  </conditionalFormatting>
  <conditionalFormatting sqref="K59">
    <cfRule type="containsText" dxfId="91" priority="95" operator="containsText" text="S">
      <formula>NOT(ISERROR(SEARCH("S",K59)))</formula>
    </cfRule>
    <cfRule type="containsText" dxfId="90" priority="96" operator="containsText" text="R">
      <formula>NOT(ISERROR(SEARCH("R",K59)))</formula>
    </cfRule>
  </conditionalFormatting>
  <conditionalFormatting sqref="M55">
    <cfRule type="cellIs" dxfId="89" priority="93" stopIfTrue="1" operator="equal">
      <formula>"P"</formula>
    </cfRule>
    <cfRule type="cellIs" dxfId="88" priority="94" stopIfTrue="1" operator="equal">
      <formula>"E"</formula>
    </cfRule>
  </conditionalFormatting>
  <conditionalFormatting sqref="M55">
    <cfRule type="containsText" dxfId="87" priority="91" operator="containsText" text="S">
      <formula>NOT(ISERROR(SEARCH("S",M55)))</formula>
    </cfRule>
    <cfRule type="containsText" dxfId="86" priority="92" operator="containsText" text="R">
      <formula>NOT(ISERROR(SEARCH("R",M55)))</formula>
    </cfRule>
  </conditionalFormatting>
  <conditionalFormatting sqref="I62">
    <cfRule type="cellIs" dxfId="85" priority="89" stopIfTrue="1" operator="equal">
      <formula>"P"</formula>
    </cfRule>
    <cfRule type="cellIs" dxfId="84" priority="90" stopIfTrue="1" operator="equal">
      <formula>"E"</formula>
    </cfRule>
  </conditionalFormatting>
  <conditionalFormatting sqref="I62">
    <cfRule type="containsText" dxfId="83" priority="87" operator="containsText" text="S">
      <formula>NOT(ISERROR(SEARCH("S",I62)))</formula>
    </cfRule>
    <cfRule type="containsText" dxfId="82" priority="88" operator="containsText" text="R">
      <formula>NOT(ISERROR(SEARCH("R",I62)))</formula>
    </cfRule>
  </conditionalFormatting>
  <conditionalFormatting sqref="K62">
    <cfRule type="cellIs" dxfId="81" priority="85" stopIfTrue="1" operator="equal">
      <formula>"P"</formula>
    </cfRule>
    <cfRule type="cellIs" dxfId="80" priority="86" stopIfTrue="1" operator="equal">
      <formula>"E"</formula>
    </cfRule>
  </conditionalFormatting>
  <conditionalFormatting sqref="K62">
    <cfRule type="containsText" dxfId="79" priority="83" operator="containsText" text="S">
      <formula>NOT(ISERROR(SEARCH("S",K62)))</formula>
    </cfRule>
    <cfRule type="containsText" dxfId="78" priority="84" operator="containsText" text="R">
      <formula>NOT(ISERROR(SEARCH("R",K62)))</formula>
    </cfRule>
  </conditionalFormatting>
  <conditionalFormatting sqref="K69">
    <cfRule type="cellIs" dxfId="77" priority="81" stopIfTrue="1" operator="equal">
      <formula>"P"</formula>
    </cfRule>
    <cfRule type="cellIs" dxfId="76" priority="82" stopIfTrue="1" operator="equal">
      <formula>"E"</formula>
    </cfRule>
  </conditionalFormatting>
  <conditionalFormatting sqref="K69">
    <cfRule type="containsText" dxfId="75" priority="79" operator="containsText" text="S">
      <formula>NOT(ISERROR(SEARCH("S",K69)))</formula>
    </cfRule>
    <cfRule type="containsText" dxfId="74" priority="80" operator="containsText" text="R">
      <formula>NOT(ISERROR(SEARCH("R",K69)))</formula>
    </cfRule>
  </conditionalFormatting>
  <conditionalFormatting sqref="G73">
    <cfRule type="cellIs" dxfId="73" priority="77" stopIfTrue="1" operator="equal">
      <formula>"P"</formula>
    </cfRule>
    <cfRule type="cellIs" dxfId="72" priority="78" stopIfTrue="1" operator="equal">
      <formula>"E"</formula>
    </cfRule>
  </conditionalFormatting>
  <conditionalFormatting sqref="G73">
    <cfRule type="containsText" dxfId="71" priority="75" operator="containsText" text="S">
      <formula>NOT(ISERROR(SEARCH("S",G73)))</formula>
    </cfRule>
    <cfRule type="containsText" dxfId="70" priority="76" operator="containsText" text="R">
      <formula>NOT(ISERROR(SEARCH("R",G73)))</formula>
    </cfRule>
  </conditionalFormatting>
  <conditionalFormatting sqref="I73">
    <cfRule type="cellIs" dxfId="69" priority="73" stopIfTrue="1" operator="equal">
      <formula>"P"</formula>
    </cfRule>
    <cfRule type="cellIs" dxfId="68" priority="74" stopIfTrue="1" operator="equal">
      <formula>"E"</formula>
    </cfRule>
  </conditionalFormatting>
  <conditionalFormatting sqref="I73">
    <cfRule type="containsText" dxfId="67" priority="71" operator="containsText" text="S">
      <formula>NOT(ISERROR(SEARCH("S",I73)))</formula>
    </cfRule>
    <cfRule type="containsText" dxfId="66" priority="72" operator="containsText" text="R">
      <formula>NOT(ISERROR(SEARCH("R",I73)))</formula>
    </cfRule>
  </conditionalFormatting>
  <conditionalFormatting sqref="K73">
    <cfRule type="cellIs" dxfId="65" priority="69" stopIfTrue="1" operator="equal">
      <formula>"P"</formula>
    </cfRule>
    <cfRule type="cellIs" dxfId="64" priority="70" stopIfTrue="1" operator="equal">
      <formula>"E"</formula>
    </cfRule>
  </conditionalFormatting>
  <conditionalFormatting sqref="K73">
    <cfRule type="containsText" dxfId="63" priority="67" operator="containsText" text="S">
      <formula>NOT(ISERROR(SEARCH("S",K73)))</formula>
    </cfRule>
    <cfRule type="containsText" dxfId="62" priority="68" operator="containsText" text="R">
      <formula>NOT(ISERROR(SEARCH("R",K73)))</formula>
    </cfRule>
  </conditionalFormatting>
  <conditionalFormatting sqref="I74">
    <cfRule type="cellIs" dxfId="61" priority="65" stopIfTrue="1" operator="equal">
      <formula>"P"</formula>
    </cfRule>
    <cfRule type="cellIs" dxfId="60" priority="66" stopIfTrue="1" operator="equal">
      <formula>"E"</formula>
    </cfRule>
  </conditionalFormatting>
  <conditionalFormatting sqref="I74">
    <cfRule type="containsText" dxfId="59" priority="63" operator="containsText" text="S">
      <formula>NOT(ISERROR(SEARCH("S",I74)))</formula>
    </cfRule>
    <cfRule type="containsText" dxfId="58" priority="64" operator="containsText" text="R">
      <formula>NOT(ISERROR(SEARCH("R",I74)))</formula>
    </cfRule>
  </conditionalFormatting>
  <conditionalFormatting sqref="I76">
    <cfRule type="cellIs" dxfId="57" priority="61" stopIfTrue="1" operator="equal">
      <formula>"P"</formula>
    </cfRule>
    <cfRule type="cellIs" dxfId="56" priority="62" stopIfTrue="1" operator="equal">
      <formula>"E"</formula>
    </cfRule>
  </conditionalFormatting>
  <conditionalFormatting sqref="I76">
    <cfRule type="containsText" dxfId="55" priority="59" operator="containsText" text="S">
      <formula>NOT(ISERROR(SEARCH("S",I76)))</formula>
    </cfRule>
    <cfRule type="containsText" dxfId="54" priority="60" operator="containsText" text="R">
      <formula>NOT(ISERROR(SEARCH("R",I76)))</formula>
    </cfRule>
  </conditionalFormatting>
  <conditionalFormatting sqref="K77">
    <cfRule type="cellIs" dxfId="53" priority="57" stopIfTrue="1" operator="equal">
      <formula>"P"</formula>
    </cfRule>
    <cfRule type="cellIs" dxfId="52" priority="58" stopIfTrue="1" operator="equal">
      <formula>"E"</formula>
    </cfRule>
  </conditionalFormatting>
  <conditionalFormatting sqref="K77">
    <cfRule type="containsText" dxfId="51" priority="55" operator="containsText" text="S">
      <formula>NOT(ISERROR(SEARCH("S",K77)))</formula>
    </cfRule>
    <cfRule type="containsText" dxfId="50" priority="56" operator="containsText" text="R">
      <formula>NOT(ISERROR(SEARCH("R",K77)))</formula>
    </cfRule>
  </conditionalFormatting>
  <conditionalFormatting sqref="G81">
    <cfRule type="cellIs" dxfId="49" priority="53" stopIfTrue="1" operator="equal">
      <formula>"P"</formula>
    </cfRule>
    <cfRule type="cellIs" dxfId="48" priority="54" stopIfTrue="1" operator="equal">
      <formula>"E"</formula>
    </cfRule>
  </conditionalFormatting>
  <conditionalFormatting sqref="G81">
    <cfRule type="containsText" dxfId="47" priority="51" operator="containsText" text="S">
      <formula>NOT(ISERROR(SEARCH("S",G81)))</formula>
    </cfRule>
    <cfRule type="containsText" dxfId="46" priority="52" operator="containsText" text="R">
      <formula>NOT(ISERROR(SEARCH("R",G81)))</formula>
    </cfRule>
  </conditionalFormatting>
  <conditionalFormatting sqref="I81">
    <cfRule type="cellIs" dxfId="45" priority="49" stopIfTrue="1" operator="equal">
      <formula>"P"</formula>
    </cfRule>
    <cfRule type="cellIs" dxfId="44" priority="50" stopIfTrue="1" operator="equal">
      <formula>"E"</formula>
    </cfRule>
  </conditionalFormatting>
  <conditionalFormatting sqref="I81">
    <cfRule type="containsText" dxfId="43" priority="47" operator="containsText" text="S">
      <formula>NOT(ISERROR(SEARCH("S",I81)))</formula>
    </cfRule>
    <cfRule type="containsText" dxfId="42" priority="48" operator="containsText" text="R">
      <formula>NOT(ISERROR(SEARCH("R",I81)))</formula>
    </cfRule>
  </conditionalFormatting>
  <conditionalFormatting sqref="K81">
    <cfRule type="cellIs" dxfId="41" priority="45" stopIfTrue="1" operator="equal">
      <formula>"P"</formula>
    </cfRule>
    <cfRule type="cellIs" dxfId="40" priority="46" stopIfTrue="1" operator="equal">
      <formula>"E"</formula>
    </cfRule>
  </conditionalFormatting>
  <conditionalFormatting sqref="K81">
    <cfRule type="containsText" dxfId="39" priority="43" operator="containsText" text="S">
      <formula>NOT(ISERROR(SEARCH("S",K81)))</formula>
    </cfRule>
    <cfRule type="containsText" dxfId="38" priority="44" operator="containsText" text="R">
      <formula>NOT(ISERROR(SEARCH("R",K81)))</formula>
    </cfRule>
  </conditionalFormatting>
  <conditionalFormatting sqref="G82">
    <cfRule type="cellIs" dxfId="37" priority="41" stopIfTrue="1" operator="equal">
      <formula>"P"</formula>
    </cfRule>
    <cfRule type="cellIs" dxfId="36" priority="42" stopIfTrue="1" operator="equal">
      <formula>"E"</formula>
    </cfRule>
  </conditionalFormatting>
  <conditionalFormatting sqref="G82">
    <cfRule type="containsText" dxfId="35" priority="39" operator="containsText" text="S">
      <formula>NOT(ISERROR(SEARCH("S",G82)))</formula>
    </cfRule>
    <cfRule type="containsText" dxfId="34" priority="40" operator="containsText" text="R">
      <formula>NOT(ISERROR(SEARCH("R",G82)))</formula>
    </cfRule>
  </conditionalFormatting>
  <conditionalFormatting sqref="I82">
    <cfRule type="cellIs" dxfId="33" priority="37" stopIfTrue="1" operator="equal">
      <formula>"P"</formula>
    </cfRule>
    <cfRule type="cellIs" dxfId="32" priority="38" stopIfTrue="1" operator="equal">
      <formula>"E"</formula>
    </cfRule>
  </conditionalFormatting>
  <conditionalFormatting sqref="I82">
    <cfRule type="containsText" dxfId="31" priority="35" operator="containsText" text="S">
      <formula>NOT(ISERROR(SEARCH("S",I82)))</formula>
    </cfRule>
    <cfRule type="containsText" dxfId="30" priority="36" operator="containsText" text="R">
      <formula>NOT(ISERROR(SEARCH("R",I82)))</formula>
    </cfRule>
  </conditionalFormatting>
  <conditionalFormatting sqref="K86">
    <cfRule type="cellIs" dxfId="29" priority="29" stopIfTrue="1" operator="equal">
      <formula>"P"</formula>
    </cfRule>
    <cfRule type="cellIs" dxfId="28" priority="30" stopIfTrue="1" operator="equal">
      <formula>"E"</formula>
    </cfRule>
  </conditionalFormatting>
  <conditionalFormatting sqref="K86">
    <cfRule type="containsText" dxfId="27" priority="27" operator="containsText" text="S">
      <formula>NOT(ISERROR(SEARCH("S",K86)))</formula>
    </cfRule>
    <cfRule type="containsText" dxfId="26" priority="28" operator="containsText" text="R">
      <formula>NOT(ISERROR(SEARCH("R",K86)))</formula>
    </cfRule>
  </conditionalFormatting>
  <conditionalFormatting sqref="I89">
    <cfRule type="cellIs" dxfId="25" priority="25" stopIfTrue="1" operator="equal">
      <formula>"P"</formula>
    </cfRule>
    <cfRule type="cellIs" dxfId="24" priority="26" stopIfTrue="1" operator="equal">
      <formula>"E"</formula>
    </cfRule>
  </conditionalFormatting>
  <conditionalFormatting sqref="I89">
    <cfRule type="containsText" dxfId="23" priority="23" operator="containsText" text="S">
      <formula>NOT(ISERROR(SEARCH("S",I89)))</formula>
    </cfRule>
    <cfRule type="containsText" dxfId="22" priority="24" operator="containsText" text="R">
      <formula>NOT(ISERROR(SEARCH("R",I89)))</formula>
    </cfRule>
  </conditionalFormatting>
  <conditionalFormatting sqref="K90">
    <cfRule type="cellIs" dxfId="21" priority="21" stopIfTrue="1" operator="equal">
      <formula>"P"</formula>
    </cfRule>
    <cfRule type="cellIs" dxfId="20" priority="22" stopIfTrue="1" operator="equal">
      <formula>"E"</formula>
    </cfRule>
  </conditionalFormatting>
  <conditionalFormatting sqref="K90">
    <cfRule type="containsText" dxfId="19" priority="19" operator="containsText" text="S">
      <formula>NOT(ISERROR(SEARCH("S",K90)))</formula>
    </cfRule>
    <cfRule type="containsText" dxfId="18" priority="20" operator="containsText" text="R">
      <formula>NOT(ISERROR(SEARCH("R",K90)))</formula>
    </cfRule>
  </conditionalFormatting>
  <conditionalFormatting sqref="K105">
    <cfRule type="cellIs" dxfId="17" priority="17" stopIfTrue="1" operator="equal">
      <formula>"P"</formula>
    </cfRule>
    <cfRule type="cellIs" dxfId="16" priority="18" stopIfTrue="1" operator="equal">
      <formula>"E"</formula>
    </cfRule>
  </conditionalFormatting>
  <conditionalFormatting sqref="K105">
    <cfRule type="containsText" dxfId="15" priority="15" operator="containsText" text="S">
      <formula>NOT(ISERROR(SEARCH("S",K105)))</formula>
    </cfRule>
    <cfRule type="containsText" dxfId="14" priority="16" operator="containsText" text="R">
      <formula>NOT(ISERROR(SEARCH("R",K105)))</formula>
    </cfRule>
  </conditionalFormatting>
  <conditionalFormatting sqref="K109">
    <cfRule type="cellIs" dxfId="13" priority="13" stopIfTrue="1" operator="equal">
      <formula>"P"</formula>
    </cfRule>
    <cfRule type="cellIs" dxfId="12" priority="14" stopIfTrue="1" operator="equal">
      <formula>"E"</formula>
    </cfRule>
  </conditionalFormatting>
  <conditionalFormatting sqref="K109">
    <cfRule type="containsText" dxfId="11" priority="11" operator="containsText" text="S">
      <formula>NOT(ISERROR(SEARCH("S",K109)))</formula>
    </cfRule>
    <cfRule type="containsText" dxfId="10" priority="12" operator="containsText" text="R">
      <formula>NOT(ISERROR(SEARCH("R",K109)))</formula>
    </cfRule>
  </conditionalFormatting>
  <conditionalFormatting sqref="N39">
    <cfRule type="cellIs" dxfId="9" priority="9" stopIfTrue="1" operator="equal">
      <formula>"P"</formula>
    </cfRule>
    <cfRule type="cellIs" dxfId="8" priority="10" stopIfTrue="1" operator="equal">
      <formula>"E"</formula>
    </cfRule>
  </conditionalFormatting>
  <conditionalFormatting sqref="N39">
    <cfRule type="containsText" dxfId="7" priority="7" operator="containsText" text="S">
      <formula>NOT(ISERROR(SEARCH("S",N39)))</formula>
    </cfRule>
    <cfRule type="containsText" dxfId="6" priority="8" operator="containsText" text="R">
      <formula>NOT(ISERROR(SEARCH("R",N39)))</formula>
    </cfRule>
  </conditionalFormatting>
  <conditionalFormatting sqref="L39:M39">
    <cfRule type="cellIs" dxfId="5" priority="5" stopIfTrue="1" operator="equal">
      <formula>"P"</formula>
    </cfRule>
    <cfRule type="cellIs" dxfId="4" priority="6" stopIfTrue="1" operator="equal">
      <formula>"E"</formula>
    </cfRule>
  </conditionalFormatting>
  <conditionalFormatting sqref="L39:M39">
    <cfRule type="containsText" dxfId="3" priority="3" operator="containsText" text="S">
      <formula>NOT(ISERROR(SEARCH("S",L39)))</formula>
    </cfRule>
    <cfRule type="containsText" dxfId="2" priority="4" operator="containsText" text="R">
      <formula>NOT(ISERROR(SEARCH("R",L39)))</formula>
    </cfRule>
  </conditionalFormatting>
  <conditionalFormatting sqref="F25">
    <cfRule type="cellIs" dxfId="1" priority="2" stopIfTrue="1" operator="equal">
      <formula>"""P"""</formula>
    </cfRule>
  </conditionalFormatting>
  <conditionalFormatting sqref="H25 J25">
    <cfRule type="cellIs" dxfId="0" priority="1" stopIfTrue="1" operator="equal">
      <formula>"""P"""</formula>
    </cfRule>
  </conditionalFormatting>
  <dataValidations count="1">
    <dataValidation allowBlank="1" showInputMessage="1" showErrorMessage="1" prompt="Ingresar el Nombre de la categoría de las actividades" sqref="IY113 SU113 ACQ113 AMM113 AWI113 BGE113 BQA113 BZW113 CJS113 CTO113 DDK113 DNG113 DXC113 EGY113 EQU113 FAQ113 FKM113 FUI113 GEE113 GOA113 GXW113 HHS113 HRO113 IBK113 ILG113 IVC113 JEY113 JOU113 JYQ113 KIM113 KSI113 LCE113 LMA113 LVW113 MFS113 MPO113 MZK113 NJG113 NTC113 OCY113 OMU113 OWQ113 PGM113 PQI113 QAE113 QKA113 QTW113 RDS113 RNO113 RXK113 SHG113 SRC113 TAY113 TKU113 TUQ113 UEM113 UOI113 UYE113 VIA113 VRW113 WBS113 WLO113 WVK113 IY65600:IY65601 SU65600:SU65601 ACQ65600:ACQ65601 AMM65600:AMM65601 AWI65600:AWI65601 BGE65600:BGE65601 BQA65600:BQA65601 BZW65600:BZW65601 CJS65600:CJS65601 CTO65600:CTO65601 DDK65600:DDK65601 DNG65600:DNG65601 DXC65600:DXC65601 EGY65600:EGY65601 EQU65600:EQU65601 FAQ65600:FAQ65601 FKM65600:FKM65601 FUI65600:FUI65601 GEE65600:GEE65601 GOA65600:GOA65601 GXW65600:GXW65601 HHS65600:HHS65601 HRO65600:HRO65601 IBK65600:IBK65601 ILG65600:ILG65601 IVC65600:IVC65601 JEY65600:JEY65601 JOU65600:JOU65601 JYQ65600:JYQ65601 KIM65600:KIM65601 KSI65600:KSI65601 LCE65600:LCE65601 LMA65600:LMA65601 LVW65600:LVW65601 MFS65600:MFS65601 MPO65600:MPO65601 MZK65600:MZK65601 NJG65600:NJG65601 NTC65600:NTC65601 OCY65600:OCY65601 OMU65600:OMU65601 OWQ65600:OWQ65601 PGM65600:PGM65601 PQI65600:PQI65601 QAE65600:QAE65601 QKA65600:QKA65601 QTW65600:QTW65601 RDS65600:RDS65601 RNO65600:RNO65601 RXK65600:RXK65601 SHG65600:SHG65601 SRC65600:SRC65601 TAY65600:TAY65601 TKU65600:TKU65601 TUQ65600:TUQ65601 UEM65600:UEM65601 UOI65600:UOI65601 UYE65600:UYE65601 VIA65600:VIA65601 VRW65600:VRW65601 WBS65600:WBS65601 WLO65600:WLO65601 WVK65600:WVK65601 IY131136:IY131137 SU131136:SU131137 ACQ131136:ACQ131137 AMM131136:AMM131137 AWI131136:AWI131137 BGE131136:BGE131137 BQA131136:BQA131137 BZW131136:BZW131137 CJS131136:CJS131137 CTO131136:CTO131137 DDK131136:DDK131137 DNG131136:DNG131137 DXC131136:DXC131137 EGY131136:EGY131137 EQU131136:EQU131137 FAQ131136:FAQ131137 FKM131136:FKM131137 FUI131136:FUI131137 GEE131136:GEE131137 GOA131136:GOA131137 GXW131136:GXW131137 HHS131136:HHS131137 HRO131136:HRO131137 IBK131136:IBK131137 ILG131136:ILG131137 IVC131136:IVC131137 JEY131136:JEY131137 JOU131136:JOU131137 JYQ131136:JYQ131137 KIM131136:KIM131137 KSI131136:KSI131137 LCE131136:LCE131137 LMA131136:LMA131137 LVW131136:LVW131137 MFS131136:MFS131137 MPO131136:MPO131137 MZK131136:MZK131137 NJG131136:NJG131137 NTC131136:NTC131137 OCY131136:OCY131137 OMU131136:OMU131137 OWQ131136:OWQ131137 PGM131136:PGM131137 PQI131136:PQI131137 QAE131136:QAE131137 QKA131136:QKA131137 QTW131136:QTW131137 RDS131136:RDS131137 RNO131136:RNO131137 RXK131136:RXK131137 SHG131136:SHG131137 SRC131136:SRC131137 TAY131136:TAY131137 TKU131136:TKU131137 TUQ131136:TUQ131137 UEM131136:UEM131137 UOI131136:UOI131137 UYE131136:UYE131137 VIA131136:VIA131137 VRW131136:VRW131137 WBS131136:WBS131137 WLO131136:WLO131137 WVK131136:WVK131137 IY196672:IY196673 SU196672:SU196673 ACQ196672:ACQ196673 AMM196672:AMM196673 AWI196672:AWI196673 BGE196672:BGE196673 BQA196672:BQA196673 BZW196672:BZW196673 CJS196672:CJS196673 CTO196672:CTO196673 DDK196672:DDK196673 DNG196672:DNG196673 DXC196672:DXC196673 EGY196672:EGY196673 EQU196672:EQU196673 FAQ196672:FAQ196673 FKM196672:FKM196673 FUI196672:FUI196673 GEE196672:GEE196673 GOA196672:GOA196673 GXW196672:GXW196673 HHS196672:HHS196673 HRO196672:HRO196673 IBK196672:IBK196673 ILG196672:ILG196673 IVC196672:IVC196673 JEY196672:JEY196673 JOU196672:JOU196673 JYQ196672:JYQ196673 KIM196672:KIM196673 KSI196672:KSI196673 LCE196672:LCE196673 LMA196672:LMA196673 LVW196672:LVW196673 MFS196672:MFS196673 MPO196672:MPO196673 MZK196672:MZK196673 NJG196672:NJG196673 NTC196672:NTC196673 OCY196672:OCY196673 OMU196672:OMU196673 OWQ196672:OWQ196673 PGM196672:PGM196673 PQI196672:PQI196673 QAE196672:QAE196673 QKA196672:QKA196673 QTW196672:QTW196673 RDS196672:RDS196673 RNO196672:RNO196673 RXK196672:RXK196673 SHG196672:SHG196673 SRC196672:SRC196673 TAY196672:TAY196673 TKU196672:TKU196673 TUQ196672:TUQ196673 UEM196672:UEM196673 UOI196672:UOI196673 UYE196672:UYE196673 VIA196672:VIA196673 VRW196672:VRW196673 WBS196672:WBS196673 WLO196672:WLO196673 WVK196672:WVK196673 IY262208:IY262209 SU262208:SU262209 ACQ262208:ACQ262209 AMM262208:AMM262209 AWI262208:AWI262209 BGE262208:BGE262209 BQA262208:BQA262209 BZW262208:BZW262209 CJS262208:CJS262209 CTO262208:CTO262209 DDK262208:DDK262209 DNG262208:DNG262209 DXC262208:DXC262209 EGY262208:EGY262209 EQU262208:EQU262209 FAQ262208:FAQ262209 FKM262208:FKM262209 FUI262208:FUI262209 GEE262208:GEE262209 GOA262208:GOA262209 GXW262208:GXW262209 HHS262208:HHS262209 HRO262208:HRO262209 IBK262208:IBK262209 ILG262208:ILG262209 IVC262208:IVC262209 JEY262208:JEY262209 JOU262208:JOU262209 JYQ262208:JYQ262209 KIM262208:KIM262209 KSI262208:KSI262209 LCE262208:LCE262209 LMA262208:LMA262209 LVW262208:LVW262209 MFS262208:MFS262209 MPO262208:MPO262209 MZK262208:MZK262209 NJG262208:NJG262209 NTC262208:NTC262209 OCY262208:OCY262209 OMU262208:OMU262209 OWQ262208:OWQ262209 PGM262208:PGM262209 PQI262208:PQI262209 QAE262208:QAE262209 QKA262208:QKA262209 QTW262208:QTW262209 RDS262208:RDS262209 RNO262208:RNO262209 RXK262208:RXK262209 SHG262208:SHG262209 SRC262208:SRC262209 TAY262208:TAY262209 TKU262208:TKU262209 TUQ262208:TUQ262209 UEM262208:UEM262209 UOI262208:UOI262209 UYE262208:UYE262209 VIA262208:VIA262209 VRW262208:VRW262209 WBS262208:WBS262209 WLO262208:WLO262209 WVK262208:WVK262209 IY327744:IY327745 SU327744:SU327745 ACQ327744:ACQ327745 AMM327744:AMM327745 AWI327744:AWI327745 BGE327744:BGE327745 BQA327744:BQA327745 BZW327744:BZW327745 CJS327744:CJS327745 CTO327744:CTO327745 DDK327744:DDK327745 DNG327744:DNG327745 DXC327744:DXC327745 EGY327744:EGY327745 EQU327744:EQU327745 FAQ327744:FAQ327745 FKM327744:FKM327745 FUI327744:FUI327745 GEE327744:GEE327745 GOA327744:GOA327745 GXW327744:GXW327745 HHS327744:HHS327745 HRO327744:HRO327745 IBK327744:IBK327745 ILG327744:ILG327745 IVC327744:IVC327745 JEY327744:JEY327745 JOU327744:JOU327745 JYQ327744:JYQ327745 KIM327744:KIM327745 KSI327744:KSI327745 LCE327744:LCE327745 LMA327744:LMA327745 LVW327744:LVW327745 MFS327744:MFS327745 MPO327744:MPO327745 MZK327744:MZK327745 NJG327744:NJG327745 NTC327744:NTC327745 OCY327744:OCY327745 OMU327744:OMU327745 OWQ327744:OWQ327745 PGM327744:PGM327745 PQI327744:PQI327745 QAE327744:QAE327745 QKA327744:QKA327745 QTW327744:QTW327745 RDS327744:RDS327745 RNO327744:RNO327745 RXK327744:RXK327745 SHG327744:SHG327745 SRC327744:SRC327745 TAY327744:TAY327745 TKU327744:TKU327745 TUQ327744:TUQ327745 UEM327744:UEM327745 UOI327744:UOI327745 UYE327744:UYE327745 VIA327744:VIA327745 VRW327744:VRW327745 WBS327744:WBS327745 WLO327744:WLO327745 WVK327744:WVK327745 IY393280:IY393281 SU393280:SU393281 ACQ393280:ACQ393281 AMM393280:AMM393281 AWI393280:AWI393281 BGE393280:BGE393281 BQA393280:BQA393281 BZW393280:BZW393281 CJS393280:CJS393281 CTO393280:CTO393281 DDK393280:DDK393281 DNG393280:DNG393281 DXC393280:DXC393281 EGY393280:EGY393281 EQU393280:EQU393281 FAQ393280:FAQ393281 FKM393280:FKM393281 FUI393280:FUI393281 GEE393280:GEE393281 GOA393280:GOA393281 GXW393280:GXW393281 HHS393280:HHS393281 HRO393280:HRO393281 IBK393280:IBK393281 ILG393280:ILG393281 IVC393280:IVC393281 JEY393280:JEY393281 JOU393280:JOU393281 JYQ393280:JYQ393281 KIM393280:KIM393281 KSI393280:KSI393281 LCE393280:LCE393281 LMA393280:LMA393281 LVW393280:LVW393281 MFS393280:MFS393281 MPO393280:MPO393281 MZK393280:MZK393281 NJG393280:NJG393281 NTC393280:NTC393281 OCY393280:OCY393281 OMU393280:OMU393281 OWQ393280:OWQ393281 PGM393280:PGM393281 PQI393280:PQI393281 QAE393280:QAE393281 QKA393280:QKA393281 QTW393280:QTW393281 RDS393280:RDS393281 RNO393280:RNO393281 RXK393280:RXK393281 SHG393280:SHG393281 SRC393280:SRC393281 TAY393280:TAY393281 TKU393280:TKU393281 TUQ393280:TUQ393281 UEM393280:UEM393281 UOI393280:UOI393281 UYE393280:UYE393281 VIA393280:VIA393281 VRW393280:VRW393281 WBS393280:WBS393281 WLO393280:WLO393281 WVK393280:WVK393281 IY458816:IY458817 SU458816:SU458817 ACQ458816:ACQ458817 AMM458816:AMM458817 AWI458816:AWI458817 BGE458816:BGE458817 BQA458816:BQA458817 BZW458816:BZW458817 CJS458816:CJS458817 CTO458816:CTO458817 DDK458816:DDK458817 DNG458816:DNG458817 DXC458816:DXC458817 EGY458816:EGY458817 EQU458816:EQU458817 FAQ458816:FAQ458817 FKM458816:FKM458817 FUI458816:FUI458817 GEE458816:GEE458817 GOA458816:GOA458817 GXW458816:GXW458817 HHS458816:HHS458817 HRO458816:HRO458817 IBK458816:IBK458817 ILG458816:ILG458817 IVC458816:IVC458817 JEY458816:JEY458817 JOU458816:JOU458817 JYQ458816:JYQ458817 KIM458816:KIM458817 KSI458816:KSI458817 LCE458816:LCE458817 LMA458816:LMA458817 LVW458816:LVW458817 MFS458816:MFS458817 MPO458816:MPO458817 MZK458816:MZK458817 NJG458816:NJG458817 NTC458816:NTC458817 OCY458816:OCY458817 OMU458816:OMU458817 OWQ458816:OWQ458817 PGM458816:PGM458817 PQI458816:PQI458817 QAE458816:QAE458817 QKA458816:QKA458817 QTW458816:QTW458817 RDS458816:RDS458817 RNO458816:RNO458817 RXK458816:RXK458817 SHG458816:SHG458817 SRC458816:SRC458817 TAY458816:TAY458817 TKU458816:TKU458817 TUQ458816:TUQ458817 UEM458816:UEM458817 UOI458816:UOI458817 UYE458816:UYE458817 VIA458816:VIA458817 VRW458816:VRW458817 WBS458816:WBS458817 WLO458816:WLO458817 WVK458816:WVK458817 IY524352:IY524353 SU524352:SU524353 ACQ524352:ACQ524353 AMM524352:AMM524353 AWI524352:AWI524353 BGE524352:BGE524353 BQA524352:BQA524353 BZW524352:BZW524353 CJS524352:CJS524353 CTO524352:CTO524353 DDK524352:DDK524353 DNG524352:DNG524353 DXC524352:DXC524353 EGY524352:EGY524353 EQU524352:EQU524353 FAQ524352:FAQ524353 FKM524352:FKM524353 FUI524352:FUI524353 GEE524352:GEE524353 GOA524352:GOA524353 GXW524352:GXW524353 HHS524352:HHS524353 HRO524352:HRO524353 IBK524352:IBK524353 ILG524352:ILG524353 IVC524352:IVC524353 JEY524352:JEY524353 JOU524352:JOU524353 JYQ524352:JYQ524353 KIM524352:KIM524353 KSI524352:KSI524353 LCE524352:LCE524353 LMA524352:LMA524353 LVW524352:LVW524353 MFS524352:MFS524353 MPO524352:MPO524353 MZK524352:MZK524353 NJG524352:NJG524353 NTC524352:NTC524353 OCY524352:OCY524353 OMU524352:OMU524353 OWQ524352:OWQ524353 PGM524352:PGM524353 PQI524352:PQI524353 QAE524352:QAE524353 QKA524352:QKA524353 QTW524352:QTW524353 RDS524352:RDS524353 RNO524352:RNO524353 RXK524352:RXK524353 SHG524352:SHG524353 SRC524352:SRC524353 TAY524352:TAY524353 TKU524352:TKU524353 TUQ524352:TUQ524353 UEM524352:UEM524353 UOI524352:UOI524353 UYE524352:UYE524353 VIA524352:VIA524353 VRW524352:VRW524353 WBS524352:WBS524353 WLO524352:WLO524353 WVK524352:WVK524353 IY589888:IY589889 SU589888:SU589889 ACQ589888:ACQ589889 AMM589888:AMM589889 AWI589888:AWI589889 BGE589888:BGE589889 BQA589888:BQA589889 BZW589888:BZW589889 CJS589888:CJS589889 CTO589888:CTO589889 DDK589888:DDK589889 DNG589888:DNG589889 DXC589888:DXC589889 EGY589888:EGY589889 EQU589888:EQU589889 FAQ589888:FAQ589889 FKM589888:FKM589889 FUI589888:FUI589889 GEE589888:GEE589889 GOA589888:GOA589889 GXW589888:GXW589889 HHS589888:HHS589889 HRO589888:HRO589889 IBK589888:IBK589889 ILG589888:ILG589889 IVC589888:IVC589889 JEY589888:JEY589889 JOU589888:JOU589889 JYQ589888:JYQ589889 KIM589888:KIM589889 KSI589888:KSI589889 LCE589888:LCE589889 LMA589888:LMA589889 LVW589888:LVW589889 MFS589888:MFS589889 MPO589888:MPO589889 MZK589888:MZK589889 NJG589888:NJG589889 NTC589888:NTC589889 OCY589888:OCY589889 OMU589888:OMU589889 OWQ589888:OWQ589889 PGM589888:PGM589889 PQI589888:PQI589889 QAE589888:QAE589889 QKA589888:QKA589889 QTW589888:QTW589889 RDS589888:RDS589889 RNO589888:RNO589889 RXK589888:RXK589889 SHG589888:SHG589889 SRC589888:SRC589889 TAY589888:TAY589889 TKU589888:TKU589889 TUQ589888:TUQ589889 UEM589888:UEM589889 UOI589888:UOI589889 UYE589888:UYE589889 VIA589888:VIA589889 VRW589888:VRW589889 WBS589888:WBS589889 WLO589888:WLO589889 WVK589888:WVK589889 IY655424:IY655425 SU655424:SU655425 ACQ655424:ACQ655425 AMM655424:AMM655425 AWI655424:AWI655425 BGE655424:BGE655425 BQA655424:BQA655425 BZW655424:BZW655425 CJS655424:CJS655425 CTO655424:CTO655425 DDK655424:DDK655425 DNG655424:DNG655425 DXC655424:DXC655425 EGY655424:EGY655425 EQU655424:EQU655425 FAQ655424:FAQ655425 FKM655424:FKM655425 FUI655424:FUI655425 GEE655424:GEE655425 GOA655424:GOA655425 GXW655424:GXW655425 HHS655424:HHS655425 HRO655424:HRO655425 IBK655424:IBK655425 ILG655424:ILG655425 IVC655424:IVC655425 JEY655424:JEY655425 JOU655424:JOU655425 JYQ655424:JYQ655425 KIM655424:KIM655425 KSI655424:KSI655425 LCE655424:LCE655425 LMA655424:LMA655425 LVW655424:LVW655425 MFS655424:MFS655425 MPO655424:MPO655425 MZK655424:MZK655425 NJG655424:NJG655425 NTC655424:NTC655425 OCY655424:OCY655425 OMU655424:OMU655425 OWQ655424:OWQ655425 PGM655424:PGM655425 PQI655424:PQI655425 QAE655424:QAE655425 QKA655424:QKA655425 QTW655424:QTW655425 RDS655424:RDS655425 RNO655424:RNO655425 RXK655424:RXK655425 SHG655424:SHG655425 SRC655424:SRC655425 TAY655424:TAY655425 TKU655424:TKU655425 TUQ655424:TUQ655425 UEM655424:UEM655425 UOI655424:UOI655425 UYE655424:UYE655425 VIA655424:VIA655425 VRW655424:VRW655425 WBS655424:WBS655425 WLO655424:WLO655425 WVK655424:WVK655425 IY720960:IY720961 SU720960:SU720961 ACQ720960:ACQ720961 AMM720960:AMM720961 AWI720960:AWI720961 BGE720960:BGE720961 BQA720960:BQA720961 BZW720960:BZW720961 CJS720960:CJS720961 CTO720960:CTO720961 DDK720960:DDK720961 DNG720960:DNG720961 DXC720960:DXC720961 EGY720960:EGY720961 EQU720960:EQU720961 FAQ720960:FAQ720961 FKM720960:FKM720961 FUI720960:FUI720961 GEE720960:GEE720961 GOA720960:GOA720961 GXW720960:GXW720961 HHS720960:HHS720961 HRO720960:HRO720961 IBK720960:IBK720961 ILG720960:ILG720961 IVC720960:IVC720961 JEY720960:JEY720961 JOU720960:JOU720961 JYQ720960:JYQ720961 KIM720960:KIM720961 KSI720960:KSI720961 LCE720960:LCE720961 LMA720960:LMA720961 LVW720960:LVW720961 MFS720960:MFS720961 MPO720960:MPO720961 MZK720960:MZK720961 NJG720960:NJG720961 NTC720960:NTC720961 OCY720960:OCY720961 OMU720960:OMU720961 OWQ720960:OWQ720961 PGM720960:PGM720961 PQI720960:PQI720961 QAE720960:QAE720961 QKA720960:QKA720961 QTW720960:QTW720961 RDS720960:RDS720961 RNO720960:RNO720961 RXK720960:RXK720961 SHG720960:SHG720961 SRC720960:SRC720961 TAY720960:TAY720961 TKU720960:TKU720961 TUQ720960:TUQ720961 UEM720960:UEM720961 UOI720960:UOI720961 UYE720960:UYE720961 VIA720960:VIA720961 VRW720960:VRW720961 WBS720960:WBS720961 WLO720960:WLO720961 WVK720960:WVK720961 IY786496:IY786497 SU786496:SU786497 ACQ786496:ACQ786497 AMM786496:AMM786497 AWI786496:AWI786497 BGE786496:BGE786497 BQA786496:BQA786497 BZW786496:BZW786497 CJS786496:CJS786497 CTO786496:CTO786497 DDK786496:DDK786497 DNG786496:DNG786497 DXC786496:DXC786497 EGY786496:EGY786497 EQU786496:EQU786497 FAQ786496:FAQ786497 FKM786496:FKM786497 FUI786496:FUI786497 GEE786496:GEE786497 GOA786496:GOA786497 GXW786496:GXW786497 HHS786496:HHS786497 HRO786496:HRO786497 IBK786496:IBK786497 ILG786496:ILG786497 IVC786496:IVC786497 JEY786496:JEY786497 JOU786496:JOU786497 JYQ786496:JYQ786497 KIM786496:KIM786497 KSI786496:KSI786497 LCE786496:LCE786497 LMA786496:LMA786497 LVW786496:LVW786497 MFS786496:MFS786497 MPO786496:MPO786497 MZK786496:MZK786497 NJG786496:NJG786497 NTC786496:NTC786497 OCY786496:OCY786497 OMU786496:OMU786497 OWQ786496:OWQ786497 PGM786496:PGM786497 PQI786496:PQI786497 QAE786496:QAE786497 QKA786496:QKA786497 QTW786496:QTW786497 RDS786496:RDS786497 RNO786496:RNO786497 RXK786496:RXK786497 SHG786496:SHG786497 SRC786496:SRC786497 TAY786496:TAY786497 TKU786496:TKU786497 TUQ786496:TUQ786497 UEM786496:UEM786497 UOI786496:UOI786497 UYE786496:UYE786497 VIA786496:VIA786497 VRW786496:VRW786497 WBS786496:WBS786497 WLO786496:WLO786497 WVK786496:WVK786497 IY852032:IY852033 SU852032:SU852033 ACQ852032:ACQ852033 AMM852032:AMM852033 AWI852032:AWI852033 BGE852032:BGE852033 BQA852032:BQA852033 BZW852032:BZW852033 CJS852032:CJS852033 CTO852032:CTO852033 DDK852032:DDK852033 DNG852032:DNG852033 DXC852032:DXC852033 EGY852032:EGY852033 EQU852032:EQU852033 FAQ852032:FAQ852033 FKM852032:FKM852033 FUI852032:FUI852033 GEE852032:GEE852033 GOA852032:GOA852033 GXW852032:GXW852033 HHS852032:HHS852033 HRO852032:HRO852033 IBK852032:IBK852033 ILG852032:ILG852033 IVC852032:IVC852033 JEY852032:JEY852033 JOU852032:JOU852033 JYQ852032:JYQ852033 KIM852032:KIM852033 KSI852032:KSI852033 LCE852032:LCE852033 LMA852032:LMA852033 LVW852032:LVW852033 MFS852032:MFS852033 MPO852032:MPO852033 MZK852032:MZK852033 NJG852032:NJG852033 NTC852032:NTC852033 OCY852032:OCY852033 OMU852032:OMU852033 OWQ852032:OWQ852033 PGM852032:PGM852033 PQI852032:PQI852033 QAE852032:QAE852033 QKA852032:QKA852033 QTW852032:QTW852033 RDS852032:RDS852033 RNO852032:RNO852033 RXK852032:RXK852033 SHG852032:SHG852033 SRC852032:SRC852033 TAY852032:TAY852033 TKU852032:TKU852033 TUQ852032:TUQ852033 UEM852032:UEM852033 UOI852032:UOI852033 UYE852032:UYE852033 VIA852032:VIA852033 VRW852032:VRW852033 WBS852032:WBS852033 WLO852032:WLO852033 WVK852032:WVK852033 IY917568:IY917569 SU917568:SU917569 ACQ917568:ACQ917569 AMM917568:AMM917569 AWI917568:AWI917569 BGE917568:BGE917569 BQA917568:BQA917569 BZW917568:BZW917569 CJS917568:CJS917569 CTO917568:CTO917569 DDK917568:DDK917569 DNG917568:DNG917569 DXC917568:DXC917569 EGY917568:EGY917569 EQU917568:EQU917569 FAQ917568:FAQ917569 FKM917568:FKM917569 FUI917568:FUI917569 GEE917568:GEE917569 GOA917568:GOA917569 GXW917568:GXW917569 HHS917568:HHS917569 HRO917568:HRO917569 IBK917568:IBK917569 ILG917568:ILG917569 IVC917568:IVC917569 JEY917568:JEY917569 JOU917568:JOU917569 JYQ917568:JYQ917569 KIM917568:KIM917569 KSI917568:KSI917569 LCE917568:LCE917569 LMA917568:LMA917569 LVW917568:LVW917569 MFS917568:MFS917569 MPO917568:MPO917569 MZK917568:MZK917569 NJG917568:NJG917569 NTC917568:NTC917569 OCY917568:OCY917569 OMU917568:OMU917569 OWQ917568:OWQ917569 PGM917568:PGM917569 PQI917568:PQI917569 QAE917568:QAE917569 QKA917568:QKA917569 QTW917568:QTW917569 RDS917568:RDS917569 RNO917568:RNO917569 RXK917568:RXK917569 SHG917568:SHG917569 SRC917568:SRC917569 TAY917568:TAY917569 TKU917568:TKU917569 TUQ917568:TUQ917569 UEM917568:UEM917569 UOI917568:UOI917569 UYE917568:UYE917569 VIA917568:VIA917569 VRW917568:VRW917569 WBS917568:WBS917569 WLO917568:WLO917569 WVK917568:WVK917569 IY983104:IY983105 SU983104:SU983105 ACQ983104:ACQ983105 AMM983104:AMM983105 AWI983104:AWI983105 BGE983104:BGE983105 BQA983104:BQA983105 BZW983104:BZW983105 CJS983104:CJS983105 CTO983104:CTO983105 DDK983104:DDK983105 DNG983104:DNG983105 DXC983104:DXC983105 EGY983104:EGY983105 EQU983104:EQU983105 FAQ983104:FAQ983105 FKM983104:FKM983105 FUI983104:FUI983105 GEE983104:GEE983105 GOA983104:GOA983105 GXW983104:GXW983105 HHS983104:HHS983105 HRO983104:HRO983105 IBK983104:IBK983105 ILG983104:ILG983105 IVC983104:IVC983105 JEY983104:JEY983105 JOU983104:JOU983105 JYQ983104:JYQ983105 KIM983104:KIM983105 KSI983104:KSI983105 LCE983104:LCE983105 LMA983104:LMA983105 LVW983104:LVW983105 MFS983104:MFS983105 MPO983104:MPO983105 MZK983104:MZK983105 NJG983104:NJG983105 NTC983104:NTC983105 OCY983104:OCY983105 OMU983104:OMU983105 OWQ983104:OWQ983105 PGM983104:PGM983105 PQI983104:PQI983105 QAE983104:QAE983105 QKA983104:QKA983105 QTW983104:QTW983105 RDS983104:RDS983105 RNO983104:RNO983105 RXK983104:RXK983105 SHG983104:SHG983105 SRC983104:SRC983105 TAY983104:TAY983105 TKU983104:TKU983105 TUQ983104:TUQ983105 UEM983104:UEM983105 UOI983104:UOI983105 UYE983104:UYE983105 VIA983104:VIA983105 VRW983104:VRW983105 WBS983104:WBS983105 WLO983104:WLO983105 WVK983104:WVK983105 IY65594:IY65597 SU65594:SU65597 ACQ65594:ACQ65597 AMM65594:AMM65597 AWI65594:AWI65597 BGE65594:BGE65597 BQA65594:BQA65597 BZW65594:BZW65597 CJS65594:CJS65597 CTO65594:CTO65597 DDK65594:DDK65597 DNG65594:DNG65597 DXC65594:DXC65597 EGY65594:EGY65597 EQU65594:EQU65597 FAQ65594:FAQ65597 FKM65594:FKM65597 FUI65594:FUI65597 GEE65594:GEE65597 GOA65594:GOA65597 GXW65594:GXW65597 HHS65594:HHS65597 HRO65594:HRO65597 IBK65594:IBK65597 ILG65594:ILG65597 IVC65594:IVC65597 JEY65594:JEY65597 JOU65594:JOU65597 JYQ65594:JYQ65597 KIM65594:KIM65597 KSI65594:KSI65597 LCE65594:LCE65597 LMA65594:LMA65597 LVW65594:LVW65597 MFS65594:MFS65597 MPO65594:MPO65597 MZK65594:MZK65597 NJG65594:NJG65597 NTC65594:NTC65597 OCY65594:OCY65597 OMU65594:OMU65597 OWQ65594:OWQ65597 PGM65594:PGM65597 PQI65594:PQI65597 QAE65594:QAE65597 QKA65594:QKA65597 QTW65594:QTW65597 RDS65594:RDS65597 RNO65594:RNO65597 RXK65594:RXK65597 SHG65594:SHG65597 SRC65594:SRC65597 TAY65594:TAY65597 TKU65594:TKU65597 TUQ65594:TUQ65597 UEM65594:UEM65597 UOI65594:UOI65597 UYE65594:UYE65597 VIA65594:VIA65597 VRW65594:VRW65597 WBS65594:WBS65597 WLO65594:WLO65597 WVK65594:WVK65597 IY131130:IY131133 SU131130:SU131133 ACQ131130:ACQ131133 AMM131130:AMM131133 AWI131130:AWI131133 BGE131130:BGE131133 BQA131130:BQA131133 BZW131130:BZW131133 CJS131130:CJS131133 CTO131130:CTO131133 DDK131130:DDK131133 DNG131130:DNG131133 DXC131130:DXC131133 EGY131130:EGY131133 EQU131130:EQU131133 FAQ131130:FAQ131133 FKM131130:FKM131133 FUI131130:FUI131133 GEE131130:GEE131133 GOA131130:GOA131133 GXW131130:GXW131133 HHS131130:HHS131133 HRO131130:HRO131133 IBK131130:IBK131133 ILG131130:ILG131133 IVC131130:IVC131133 JEY131130:JEY131133 JOU131130:JOU131133 JYQ131130:JYQ131133 KIM131130:KIM131133 KSI131130:KSI131133 LCE131130:LCE131133 LMA131130:LMA131133 LVW131130:LVW131133 MFS131130:MFS131133 MPO131130:MPO131133 MZK131130:MZK131133 NJG131130:NJG131133 NTC131130:NTC131133 OCY131130:OCY131133 OMU131130:OMU131133 OWQ131130:OWQ131133 PGM131130:PGM131133 PQI131130:PQI131133 QAE131130:QAE131133 QKA131130:QKA131133 QTW131130:QTW131133 RDS131130:RDS131133 RNO131130:RNO131133 RXK131130:RXK131133 SHG131130:SHG131133 SRC131130:SRC131133 TAY131130:TAY131133 TKU131130:TKU131133 TUQ131130:TUQ131133 UEM131130:UEM131133 UOI131130:UOI131133 UYE131130:UYE131133 VIA131130:VIA131133 VRW131130:VRW131133 WBS131130:WBS131133 WLO131130:WLO131133 WVK131130:WVK131133 IY196666:IY196669 SU196666:SU196669 ACQ196666:ACQ196669 AMM196666:AMM196669 AWI196666:AWI196669 BGE196666:BGE196669 BQA196666:BQA196669 BZW196666:BZW196669 CJS196666:CJS196669 CTO196666:CTO196669 DDK196666:DDK196669 DNG196666:DNG196669 DXC196666:DXC196669 EGY196666:EGY196669 EQU196666:EQU196669 FAQ196666:FAQ196669 FKM196666:FKM196669 FUI196666:FUI196669 GEE196666:GEE196669 GOA196666:GOA196669 GXW196666:GXW196669 HHS196666:HHS196669 HRO196666:HRO196669 IBK196666:IBK196669 ILG196666:ILG196669 IVC196666:IVC196669 JEY196666:JEY196669 JOU196666:JOU196669 JYQ196666:JYQ196669 KIM196666:KIM196669 KSI196666:KSI196669 LCE196666:LCE196669 LMA196666:LMA196669 LVW196666:LVW196669 MFS196666:MFS196669 MPO196666:MPO196669 MZK196666:MZK196669 NJG196666:NJG196669 NTC196666:NTC196669 OCY196666:OCY196669 OMU196666:OMU196669 OWQ196666:OWQ196669 PGM196666:PGM196669 PQI196666:PQI196669 QAE196666:QAE196669 QKA196666:QKA196669 QTW196666:QTW196669 RDS196666:RDS196669 RNO196666:RNO196669 RXK196666:RXK196669 SHG196666:SHG196669 SRC196666:SRC196669 TAY196666:TAY196669 TKU196666:TKU196669 TUQ196666:TUQ196669 UEM196666:UEM196669 UOI196666:UOI196669 UYE196666:UYE196669 VIA196666:VIA196669 VRW196666:VRW196669 WBS196666:WBS196669 WLO196666:WLO196669 WVK196666:WVK196669 IY262202:IY262205 SU262202:SU262205 ACQ262202:ACQ262205 AMM262202:AMM262205 AWI262202:AWI262205 BGE262202:BGE262205 BQA262202:BQA262205 BZW262202:BZW262205 CJS262202:CJS262205 CTO262202:CTO262205 DDK262202:DDK262205 DNG262202:DNG262205 DXC262202:DXC262205 EGY262202:EGY262205 EQU262202:EQU262205 FAQ262202:FAQ262205 FKM262202:FKM262205 FUI262202:FUI262205 GEE262202:GEE262205 GOA262202:GOA262205 GXW262202:GXW262205 HHS262202:HHS262205 HRO262202:HRO262205 IBK262202:IBK262205 ILG262202:ILG262205 IVC262202:IVC262205 JEY262202:JEY262205 JOU262202:JOU262205 JYQ262202:JYQ262205 KIM262202:KIM262205 KSI262202:KSI262205 LCE262202:LCE262205 LMA262202:LMA262205 LVW262202:LVW262205 MFS262202:MFS262205 MPO262202:MPO262205 MZK262202:MZK262205 NJG262202:NJG262205 NTC262202:NTC262205 OCY262202:OCY262205 OMU262202:OMU262205 OWQ262202:OWQ262205 PGM262202:PGM262205 PQI262202:PQI262205 QAE262202:QAE262205 QKA262202:QKA262205 QTW262202:QTW262205 RDS262202:RDS262205 RNO262202:RNO262205 RXK262202:RXK262205 SHG262202:SHG262205 SRC262202:SRC262205 TAY262202:TAY262205 TKU262202:TKU262205 TUQ262202:TUQ262205 UEM262202:UEM262205 UOI262202:UOI262205 UYE262202:UYE262205 VIA262202:VIA262205 VRW262202:VRW262205 WBS262202:WBS262205 WLO262202:WLO262205 WVK262202:WVK262205 IY327738:IY327741 SU327738:SU327741 ACQ327738:ACQ327741 AMM327738:AMM327741 AWI327738:AWI327741 BGE327738:BGE327741 BQA327738:BQA327741 BZW327738:BZW327741 CJS327738:CJS327741 CTO327738:CTO327741 DDK327738:DDK327741 DNG327738:DNG327741 DXC327738:DXC327741 EGY327738:EGY327741 EQU327738:EQU327741 FAQ327738:FAQ327741 FKM327738:FKM327741 FUI327738:FUI327741 GEE327738:GEE327741 GOA327738:GOA327741 GXW327738:GXW327741 HHS327738:HHS327741 HRO327738:HRO327741 IBK327738:IBK327741 ILG327738:ILG327741 IVC327738:IVC327741 JEY327738:JEY327741 JOU327738:JOU327741 JYQ327738:JYQ327741 KIM327738:KIM327741 KSI327738:KSI327741 LCE327738:LCE327741 LMA327738:LMA327741 LVW327738:LVW327741 MFS327738:MFS327741 MPO327738:MPO327741 MZK327738:MZK327741 NJG327738:NJG327741 NTC327738:NTC327741 OCY327738:OCY327741 OMU327738:OMU327741 OWQ327738:OWQ327741 PGM327738:PGM327741 PQI327738:PQI327741 QAE327738:QAE327741 QKA327738:QKA327741 QTW327738:QTW327741 RDS327738:RDS327741 RNO327738:RNO327741 RXK327738:RXK327741 SHG327738:SHG327741 SRC327738:SRC327741 TAY327738:TAY327741 TKU327738:TKU327741 TUQ327738:TUQ327741 UEM327738:UEM327741 UOI327738:UOI327741 UYE327738:UYE327741 VIA327738:VIA327741 VRW327738:VRW327741 WBS327738:WBS327741 WLO327738:WLO327741 WVK327738:WVK327741 IY393274:IY393277 SU393274:SU393277 ACQ393274:ACQ393277 AMM393274:AMM393277 AWI393274:AWI393277 BGE393274:BGE393277 BQA393274:BQA393277 BZW393274:BZW393277 CJS393274:CJS393277 CTO393274:CTO393277 DDK393274:DDK393277 DNG393274:DNG393277 DXC393274:DXC393277 EGY393274:EGY393277 EQU393274:EQU393277 FAQ393274:FAQ393277 FKM393274:FKM393277 FUI393274:FUI393277 GEE393274:GEE393277 GOA393274:GOA393277 GXW393274:GXW393277 HHS393274:HHS393277 HRO393274:HRO393277 IBK393274:IBK393277 ILG393274:ILG393277 IVC393274:IVC393277 JEY393274:JEY393277 JOU393274:JOU393277 JYQ393274:JYQ393277 KIM393274:KIM393277 KSI393274:KSI393277 LCE393274:LCE393277 LMA393274:LMA393277 LVW393274:LVW393277 MFS393274:MFS393277 MPO393274:MPO393277 MZK393274:MZK393277 NJG393274:NJG393277 NTC393274:NTC393277 OCY393274:OCY393277 OMU393274:OMU393277 OWQ393274:OWQ393277 PGM393274:PGM393277 PQI393274:PQI393277 QAE393274:QAE393277 QKA393274:QKA393277 QTW393274:QTW393277 RDS393274:RDS393277 RNO393274:RNO393277 RXK393274:RXK393277 SHG393274:SHG393277 SRC393274:SRC393277 TAY393274:TAY393277 TKU393274:TKU393277 TUQ393274:TUQ393277 UEM393274:UEM393277 UOI393274:UOI393277 UYE393274:UYE393277 VIA393274:VIA393277 VRW393274:VRW393277 WBS393274:WBS393277 WLO393274:WLO393277 WVK393274:WVK393277 IY458810:IY458813 SU458810:SU458813 ACQ458810:ACQ458813 AMM458810:AMM458813 AWI458810:AWI458813 BGE458810:BGE458813 BQA458810:BQA458813 BZW458810:BZW458813 CJS458810:CJS458813 CTO458810:CTO458813 DDK458810:DDK458813 DNG458810:DNG458813 DXC458810:DXC458813 EGY458810:EGY458813 EQU458810:EQU458813 FAQ458810:FAQ458813 FKM458810:FKM458813 FUI458810:FUI458813 GEE458810:GEE458813 GOA458810:GOA458813 GXW458810:GXW458813 HHS458810:HHS458813 HRO458810:HRO458813 IBK458810:IBK458813 ILG458810:ILG458813 IVC458810:IVC458813 JEY458810:JEY458813 JOU458810:JOU458813 JYQ458810:JYQ458813 KIM458810:KIM458813 KSI458810:KSI458813 LCE458810:LCE458813 LMA458810:LMA458813 LVW458810:LVW458813 MFS458810:MFS458813 MPO458810:MPO458813 MZK458810:MZK458813 NJG458810:NJG458813 NTC458810:NTC458813 OCY458810:OCY458813 OMU458810:OMU458813 OWQ458810:OWQ458813 PGM458810:PGM458813 PQI458810:PQI458813 QAE458810:QAE458813 QKA458810:QKA458813 QTW458810:QTW458813 RDS458810:RDS458813 RNO458810:RNO458813 RXK458810:RXK458813 SHG458810:SHG458813 SRC458810:SRC458813 TAY458810:TAY458813 TKU458810:TKU458813 TUQ458810:TUQ458813 UEM458810:UEM458813 UOI458810:UOI458813 UYE458810:UYE458813 VIA458810:VIA458813 VRW458810:VRW458813 WBS458810:WBS458813 WLO458810:WLO458813 WVK458810:WVK458813 IY524346:IY524349 SU524346:SU524349 ACQ524346:ACQ524349 AMM524346:AMM524349 AWI524346:AWI524349 BGE524346:BGE524349 BQA524346:BQA524349 BZW524346:BZW524349 CJS524346:CJS524349 CTO524346:CTO524349 DDK524346:DDK524349 DNG524346:DNG524349 DXC524346:DXC524349 EGY524346:EGY524349 EQU524346:EQU524349 FAQ524346:FAQ524349 FKM524346:FKM524349 FUI524346:FUI524349 GEE524346:GEE524349 GOA524346:GOA524349 GXW524346:GXW524349 HHS524346:HHS524349 HRO524346:HRO524349 IBK524346:IBK524349 ILG524346:ILG524349 IVC524346:IVC524349 JEY524346:JEY524349 JOU524346:JOU524349 JYQ524346:JYQ524349 KIM524346:KIM524349 KSI524346:KSI524349 LCE524346:LCE524349 LMA524346:LMA524349 LVW524346:LVW524349 MFS524346:MFS524349 MPO524346:MPO524349 MZK524346:MZK524349 NJG524346:NJG524349 NTC524346:NTC524349 OCY524346:OCY524349 OMU524346:OMU524349 OWQ524346:OWQ524349 PGM524346:PGM524349 PQI524346:PQI524349 QAE524346:QAE524349 QKA524346:QKA524349 QTW524346:QTW524349 RDS524346:RDS524349 RNO524346:RNO524349 RXK524346:RXK524349 SHG524346:SHG524349 SRC524346:SRC524349 TAY524346:TAY524349 TKU524346:TKU524349 TUQ524346:TUQ524349 UEM524346:UEM524349 UOI524346:UOI524349 UYE524346:UYE524349 VIA524346:VIA524349 VRW524346:VRW524349 WBS524346:WBS524349 WLO524346:WLO524349 WVK524346:WVK524349 IY589882:IY589885 SU589882:SU589885 ACQ589882:ACQ589885 AMM589882:AMM589885 AWI589882:AWI589885 BGE589882:BGE589885 BQA589882:BQA589885 BZW589882:BZW589885 CJS589882:CJS589885 CTO589882:CTO589885 DDK589882:DDK589885 DNG589882:DNG589885 DXC589882:DXC589885 EGY589882:EGY589885 EQU589882:EQU589885 FAQ589882:FAQ589885 FKM589882:FKM589885 FUI589882:FUI589885 GEE589882:GEE589885 GOA589882:GOA589885 GXW589882:GXW589885 HHS589882:HHS589885 HRO589882:HRO589885 IBK589882:IBK589885 ILG589882:ILG589885 IVC589882:IVC589885 JEY589882:JEY589885 JOU589882:JOU589885 JYQ589882:JYQ589885 KIM589882:KIM589885 KSI589882:KSI589885 LCE589882:LCE589885 LMA589882:LMA589885 LVW589882:LVW589885 MFS589882:MFS589885 MPO589882:MPO589885 MZK589882:MZK589885 NJG589882:NJG589885 NTC589882:NTC589885 OCY589882:OCY589885 OMU589882:OMU589885 OWQ589882:OWQ589885 PGM589882:PGM589885 PQI589882:PQI589885 QAE589882:QAE589885 QKA589882:QKA589885 QTW589882:QTW589885 RDS589882:RDS589885 RNO589882:RNO589885 RXK589882:RXK589885 SHG589882:SHG589885 SRC589882:SRC589885 TAY589882:TAY589885 TKU589882:TKU589885 TUQ589882:TUQ589885 UEM589882:UEM589885 UOI589882:UOI589885 UYE589882:UYE589885 VIA589882:VIA589885 VRW589882:VRW589885 WBS589882:WBS589885 WLO589882:WLO589885 WVK589882:WVK589885 IY655418:IY655421 SU655418:SU655421 ACQ655418:ACQ655421 AMM655418:AMM655421 AWI655418:AWI655421 BGE655418:BGE655421 BQA655418:BQA655421 BZW655418:BZW655421 CJS655418:CJS655421 CTO655418:CTO655421 DDK655418:DDK655421 DNG655418:DNG655421 DXC655418:DXC655421 EGY655418:EGY655421 EQU655418:EQU655421 FAQ655418:FAQ655421 FKM655418:FKM655421 FUI655418:FUI655421 GEE655418:GEE655421 GOA655418:GOA655421 GXW655418:GXW655421 HHS655418:HHS655421 HRO655418:HRO655421 IBK655418:IBK655421 ILG655418:ILG655421 IVC655418:IVC655421 JEY655418:JEY655421 JOU655418:JOU655421 JYQ655418:JYQ655421 KIM655418:KIM655421 KSI655418:KSI655421 LCE655418:LCE655421 LMA655418:LMA655421 LVW655418:LVW655421 MFS655418:MFS655421 MPO655418:MPO655421 MZK655418:MZK655421 NJG655418:NJG655421 NTC655418:NTC655421 OCY655418:OCY655421 OMU655418:OMU655421 OWQ655418:OWQ655421 PGM655418:PGM655421 PQI655418:PQI655421 QAE655418:QAE655421 QKA655418:QKA655421 QTW655418:QTW655421 RDS655418:RDS655421 RNO655418:RNO655421 RXK655418:RXK655421 SHG655418:SHG655421 SRC655418:SRC655421 TAY655418:TAY655421 TKU655418:TKU655421 TUQ655418:TUQ655421 UEM655418:UEM655421 UOI655418:UOI655421 UYE655418:UYE655421 VIA655418:VIA655421 VRW655418:VRW655421 WBS655418:WBS655421 WLO655418:WLO655421 WVK655418:WVK655421 IY720954:IY720957 SU720954:SU720957 ACQ720954:ACQ720957 AMM720954:AMM720957 AWI720954:AWI720957 BGE720954:BGE720957 BQA720954:BQA720957 BZW720954:BZW720957 CJS720954:CJS720957 CTO720954:CTO720957 DDK720954:DDK720957 DNG720954:DNG720957 DXC720954:DXC720957 EGY720954:EGY720957 EQU720954:EQU720957 FAQ720954:FAQ720957 FKM720954:FKM720957 FUI720954:FUI720957 GEE720954:GEE720957 GOA720954:GOA720957 GXW720954:GXW720957 HHS720954:HHS720957 HRO720954:HRO720957 IBK720954:IBK720957 ILG720954:ILG720957 IVC720954:IVC720957 JEY720954:JEY720957 JOU720954:JOU720957 JYQ720954:JYQ720957 KIM720954:KIM720957 KSI720954:KSI720957 LCE720954:LCE720957 LMA720954:LMA720957 LVW720954:LVW720957 MFS720954:MFS720957 MPO720954:MPO720957 MZK720954:MZK720957 NJG720954:NJG720957 NTC720954:NTC720957 OCY720954:OCY720957 OMU720954:OMU720957 OWQ720954:OWQ720957 PGM720954:PGM720957 PQI720954:PQI720957 QAE720954:QAE720957 QKA720954:QKA720957 QTW720954:QTW720957 RDS720954:RDS720957 RNO720954:RNO720957 RXK720954:RXK720957 SHG720954:SHG720957 SRC720954:SRC720957 TAY720954:TAY720957 TKU720954:TKU720957 TUQ720954:TUQ720957 UEM720954:UEM720957 UOI720954:UOI720957 UYE720954:UYE720957 VIA720954:VIA720957 VRW720954:VRW720957 WBS720954:WBS720957 WLO720954:WLO720957 WVK720954:WVK720957 IY786490:IY786493 SU786490:SU786493 ACQ786490:ACQ786493 AMM786490:AMM786493 AWI786490:AWI786493 BGE786490:BGE786493 BQA786490:BQA786493 BZW786490:BZW786493 CJS786490:CJS786493 CTO786490:CTO786493 DDK786490:DDK786493 DNG786490:DNG786493 DXC786490:DXC786493 EGY786490:EGY786493 EQU786490:EQU786493 FAQ786490:FAQ786493 FKM786490:FKM786493 FUI786490:FUI786493 GEE786490:GEE786493 GOA786490:GOA786493 GXW786490:GXW786493 HHS786490:HHS786493 HRO786490:HRO786493 IBK786490:IBK786493 ILG786490:ILG786493 IVC786490:IVC786493 JEY786490:JEY786493 JOU786490:JOU786493 JYQ786490:JYQ786493 KIM786490:KIM786493 KSI786490:KSI786493 LCE786490:LCE786493 LMA786490:LMA786493 LVW786490:LVW786493 MFS786490:MFS786493 MPO786490:MPO786493 MZK786490:MZK786493 NJG786490:NJG786493 NTC786490:NTC786493 OCY786490:OCY786493 OMU786490:OMU786493 OWQ786490:OWQ786493 PGM786490:PGM786493 PQI786490:PQI786493 QAE786490:QAE786493 QKA786490:QKA786493 QTW786490:QTW786493 RDS786490:RDS786493 RNO786490:RNO786493 RXK786490:RXK786493 SHG786490:SHG786493 SRC786490:SRC786493 TAY786490:TAY786493 TKU786490:TKU786493 TUQ786490:TUQ786493 UEM786490:UEM786493 UOI786490:UOI786493 UYE786490:UYE786493 VIA786490:VIA786493 VRW786490:VRW786493 WBS786490:WBS786493 WLO786490:WLO786493 WVK786490:WVK786493 IY852026:IY852029 SU852026:SU852029 ACQ852026:ACQ852029 AMM852026:AMM852029 AWI852026:AWI852029 BGE852026:BGE852029 BQA852026:BQA852029 BZW852026:BZW852029 CJS852026:CJS852029 CTO852026:CTO852029 DDK852026:DDK852029 DNG852026:DNG852029 DXC852026:DXC852029 EGY852026:EGY852029 EQU852026:EQU852029 FAQ852026:FAQ852029 FKM852026:FKM852029 FUI852026:FUI852029 GEE852026:GEE852029 GOA852026:GOA852029 GXW852026:GXW852029 HHS852026:HHS852029 HRO852026:HRO852029 IBK852026:IBK852029 ILG852026:ILG852029 IVC852026:IVC852029 JEY852026:JEY852029 JOU852026:JOU852029 JYQ852026:JYQ852029 KIM852026:KIM852029 KSI852026:KSI852029 LCE852026:LCE852029 LMA852026:LMA852029 LVW852026:LVW852029 MFS852026:MFS852029 MPO852026:MPO852029 MZK852026:MZK852029 NJG852026:NJG852029 NTC852026:NTC852029 OCY852026:OCY852029 OMU852026:OMU852029 OWQ852026:OWQ852029 PGM852026:PGM852029 PQI852026:PQI852029 QAE852026:QAE852029 QKA852026:QKA852029 QTW852026:QTW852029 RDS852026:RDS852029 RNO852026:RNO852029 RXK852026:RXK852029 SHG852026:SHG852029 SRC852026:SRC852029 TAY852026:TAY852029 TKU852026:TKU852029 TUQ852026:TUQ852029 UEM852026:UEM852029 UOI852026:UOI852029 UYE852026:UYE852029 VIA852026:VIA852029 VRW852026:VRW852029 WBS852026:WBS852029 WLO852026:WLO852029 WVK852026:WVK852029 IY917562:IY917565 SU917562:SU917565 ACQ917562:ACQ917565 AMM917562:AMM917565 AWI917562:AWI917565 BGE917562:BGE917565 BQA917562:BQA917565 BZW917562:BZW917565 CJS917562:CJS917565 CTO917562:CTO917565 DDK917562:DDK917565 DNG917562:DNG917565 DXC917562:DXC917565 EGY917562:EGY917565 EQU917562:EQU917565 FAQ917562:FAQ917565 FKM917562:FKM917565 FUI917562:FUI917565 GEE917562:GEE917565 GOA917562:GOA917565 GXW917562:GXW917565 HHS917562:HHS917565 HRO917562:HRO917565 IBK917562:IBK917565 ILG917562:ILG917565 IVC917562:IVC917565 JEY917562:JEY917565 JOU917562:JOU917565 JYQ917562:JYQ917565 KIM917562:KIM917565 KSI917562:KSI917565 LCE917562:LCE917565 LMA917562:LMA917565 LVW917562:LVW917565 MFS917562:MFS917565 MPO917562:MPO917565 MZK917562:MZK917565 NJG917562:NJG917565 NTC917562:NTC917565 OCY917562:OCY917565 OMU917562:OMU917565 OWQ917562:OWQ917565 PGM917562:PGM917565 PQI917562:PQI917565 QAE917562:QAE917565 QKA917562:QKA917565 QTW917562:QTW917565 RDS917562:RDS917565 RNO917562:RNO917565 RXK917562:RXK917565 SHG917562:SHG917565 SRC917562:SRC917565 TAY917562:TAY917565 TKU917562:TKU917565 TUQ917562:TUQ917565 UEM917562:UEM917565 UOI917562:UOI917565 UYE917562:UYE917565 VIA917562:VIA917565 VRW917562:VRW917565 WBS917562:WBS917565 WLO917562:WLO917565 WVK917562:WVK917565 IY983098:IY983101 SU983098:SU983101 ACQ983098:ACQ983101 AMM983098:AMM983101 AWI983098:AWI983101 BGE983098:BGE983101 BQA983098:BQA983101 BZW983098:BZW983101 CJS983098:CJS983101 CTO983098:CTO983101 DDK983098:DDK983101 DNG983098:DNG983101 DXC983098:DXC983101 EGY983098:EGY983101 EQU983098:EQU983101 FAQ983098:FAQ983101 FKM983098:FKM983101 FUI983098:FUI983101 GEE983098:GEE983101 GOA983098:GOA983101 GXW983098:GXW983101 HHS983098:HHS983101 HRO983098:HRO983101 IBK983098:IBK983101 ILG983098:ILG983101 IVC983098:IVC983101 JEY983098:JEY983101 JOU983098:JOU983101 JYQ983098:JYQ983101 KIM983098:KIM983101 KSI983098:KSI983101 LCE983098:LCE983101 LMA983098:LMA983101 LVW983098:LVW983101 MFS983098:MFS983101 MPO983098:MPO983101 MZK983098:MZK983101 NJG983098:NJG983101 NTC983098:NTC983101 OCY983098:OCY983101 OMU983098:OMU983101 OWQ983098:OWQ983101 PGM983098:PGM983101 PQI983098:PQI983101 QAE983098:QAE983101 QKA983098:QKA983101 QTW983098:QTW983101 RDS983098:RDS983101 RNO983098:RNO983101 RXK983098:RXK983101 SHG983098:SHG983101 SRC983098:SRC983101 TAY983098:TAY983101 TKU983098:TKU983101 TUQ983098:TUQ983101 UEM983098:UEM983101 UOI983098:UOI983101 UYE983098:UYE983101 VIA983098:VIA983101 VRW983098:VRW983101 WBS983098:WBS983101 WLO983098:WLO983101 WVK983098:WVK983101 IY65580:IY65582 SU65580:SU65582 ACQ65580:ACQ65582 AMM65580:AMM65582 AWI65580:AWI65582 BGE65580:BGE65582 BQA65580:BQA65582 BZW65580:BZW65582 CJS65580:CJS65582 CTO65580:CTO65582 DDK65580:DDK65582 DNG65580:DNG65582 DXC65580:DXC65582 EGY65580:EGY65582 EQU65580:EQU65582 FAQ65580:FAQ65582 FKM65580:FKM65582 FUI65580:FUI65582 GEE65580:GEE65582 GOA65580:GOA65582 GXW65580:GXW65582 HHS65580:HHS65582 HRO65580:HRO65582 IBK65580:IBK65582 ILG65580:ILG65582 IVC65580:IVC65582 JEY65580:JEY65582 JOU65580:JOU65582 JYQ65580:JYQ65582 KIM65580:KIM65582 KSI65580:KSI65582 LCE65580:LCE65582 LMA65580:LMA65582 LVW65580:LVW65582 MFS65580:MFS65582 MPO65580:MPO65582 MZK65580:MZK65582 NJG65580:NJG65582 NTC65580:NTC65582 OCY65580:OCY65582 OMU65580:OMU65582 OWQ65580:OWQ65582 PGM65580:PGM65582 PQI65580:PQI65582 QAE65580:QAE65582 QKA65580:QKA65582 QTW65580:QTW65582 RDS65580:RDS65582 RNO65580:RNO65582 RXK65580:RXK65582 SHG65580:SHG65582 SRC65580:SRC65582 TAY65580:TAY65582 TKU65580:TKU65582 TUQ65580:TUQ65582 UEM65580:UEM65582 UOI65580:UOI65582 UYE65580:UYE65582 VIA65580:VIA65582 VRW65580:VRW65582 WBS65580:WBS65582 WLO65580:WLO65582 WVK65580:WVK65582 IY131116:IY131118 SU131116:SU131118 ACQ131116:ACQ131118 AMM131116:AMM131118 AWI131116:AWI131118 BGE131116:BGE131118 BQA131116:BQA131118 BZW131116:BZW131118 CJS131116:CJS131118 CTO131116:CTO131118 DDK131116:DDK131118 DNG131116:DNG131118 DXC131116:DXC131118 EGY131116:EGY131118 EQU131116:EQU131118 FAQ131116:FAQ131118 FKM131116:FKM131118 FUI131116:FUI131118 GEE131116:GEE131118 GOA131116:GOA131118 GXW131116:GXW131118 HHS131116:HHS131118 HRO131116:HRO131118 IBK131116:IBK131118 ILG131116:ILG131118 IVC131116:IVC131118 JEY131116:JEY131118 JOU131116:JOU131118 JYQ131116:JYQ131118 KIM131116:KIM131118 KSI131116:KSI131118 LCE131116:LCE131118 LMA131116:LMA131118 LVW131116:LVW131118 MFS131116:MFS131118 MPO131116:MPO131118 MZK131116:MZK131118 NJG131116:NJG131118 NTC131116:NTC131118 OCY131116:OCY131118 OMU131116:OMU131118 OWQ131116:OWQ131118 PGM131116:PGM131118 PQI131116:PQI131118 QAE131116:QAE131118 QKA131116:QKA131118 QTW131116:QTW131118 RDS131116:RDS131118 RNO131116:RNO131118 RXK131116:RXK131118 SHG131116:SHG131118 SRC131116:SRC131118 TAY131116:TAY131118 TKU131116:TKU131118 TUQ131116:TUQ131118 UEM131116:UEM131118 UOI131116:UOI131118 UYE131116:UYE131118 VIA131116:VIA131118 VRW131116:VRW131118 WBS131116:WBS131118 WLO131116:WLO131118 WVK131116:WVK131118 IY196652:IY196654 SU196652:SU196654 ACQ196652:ACQ196654 AMM196652:AMM196654 AWI196652:AWI196654 BGE196652:BGE196654 BQA196652:BQA196654 BZW196652:BZW196654 CJS196652:CJS196654 CTO196652:CTO196654 DDK196652:DDK196654 DNG196652:DNG196654 DXC196652:DXC196654 EGY196652:EGY196654 EQU196652:EQU196654 FAQ196652:FAQ196654 FKM196652:FKM196654 FUI196652:FUI196654 GEE196652:GEE196654 GOA196652:GOA196654 GXW196652:GXW196654 HHS196652:HHS196654 HRO196652:HRO196654 IBK196652:IBK196654 ILG196652:ILG196654 IVC196652:IVC196654 JEY196652:JEY196654 JOU196652:JOU196654 JYQ196652:JYQ196654 KIM196652:KIM196654 KSI196652:KSI196654 LCE196652:LCE196654 LMA196652:LMA196654 LVW196652:LVW196654 MFS196652:MFS196654 MPO196652:MPO196654 MZK196652:MZK196654 NJG196652:NJG196654 NTC196652:NTC196654 OCY196652:OCY196654 OMU196652:OMU196654 OWQ196652:OWQ196654 PGM196652:PGM196654 PQI196652:PQI196654 QAE196652:QAE196654 QKA196652:QKA196654 QTW196652:QTW196654 RDS196652:RDS196654 RNO196652:RNO196654 RXK196652:RXK196654 SHG196652:SHG196654 SRC196652:SRC196654 TAY196652:TAY196654 TKU196652:TKU196654 TUQ196652:TUQ196654 UEM196652:UEM196654 UOI196652:UOI196654 UYE196652:UYE196654 VIA196652:VIA196654 VRW196652:VRW196654 WBS196652:WBS196654 WLO196652:WLO196654 WVK196652:WVK196654 IY262188:IY262190 SU262188:SU262190 ACQ262188:ACQ262190 AMM262188:AMM262190 AWI262188:AWI262190 BGE262188:BGE262190 BQA262188:BQA262190 BZW262188:BZW262190 CJS262188:CJS262190 CTO262188:CTO262190 DDK262188:DDK262190 DNG262188:DNG262190 DXC262188:DXC262190 EGY262188:EGY262190 EQU262188:EQU262190 FAQ262188:FAQ262190 FKM262188:FKM262190 FUI262188:FUI262190 GEE262188:GEE262190 GOA262188:GOA262190 GXW262188:GXW262190 HHS262188:HHS262190 HRO262188:HRO262190 IBK262188:IBK262190 ILG262188:ILG262190 IVC262188:IVC262190 JEY262188:JEY262190 JOU262188:JOU262190 JYQ262188:JYQ262190 KIM262188:KIM262190 KSI262188:KSI262190 LCE262188:LCE262190 LMA262188:LMA262190 LVW262188:LVW262190 MFS262188:MFS262190 MPO262188:MPO262190 MZK262188:MZK262190 NJG262188:NJG262190 NTC262188:NTC262190 OCY262188:OCY262190 OMU262188:OMU262190 OWQ262188:OWQ262190 PGM262188:PGM262190 PQI262188:PQI262190 QAE262188:QAE262190 QKA262188:QKA262190 QTW262188:QTW262190 RDS262188:RDS262190 RNO262188:RNO262190 RXK262188:RXK262190 SHG262188:SHG262190 SRC262188:SRC262190 TAY262188:TAY262190 TKU262188:TKU262190 TUQ262188:TUQ262190 UEM262188:UEM262190 UOI262188:UOI262190 UYE262188:UYE262190 VIA262188:VIA262190 VRW262188:VRW262190 WBS262188:WBS262190 WLO262188:WLO262190 WVK262188:WVK262190 IY327724:IY327726 SU327724:SU327726 ACQ327724:ACQ327726 AMM327724:AMM327726 AWI327724:AWI327726 BGE327724:BGE327726 BQA327724:BQA327726 BZW327724:BZW327726 CJS327724:CJS327726 CTO327724:CTO327726 DDK327724:DDK327726 DNG327724:DNG327726 DXC327724:DXC327726 EGY327724:EGY327726 EQU327724:EQU327726 FAQ327724:FAQ327726 FKM327724:FKM327726 FUI327724:FUI327726 GEE327724:GEE327726 GOA327724:GOA327726 GXW327724:GXW327726 HHS327724:HHS327726 HRO327724:HRO327726 IBK327724:IBK327726 ILG327724:ILG327726 IVC327724:IVC327726 JEY327724:JEY327726 JOU327724:JOU327726 JYQ327724:JYQ327726 KIM327724:KIM327726 KSI327724:KSI327726 LCE327724:LCE327726 LMA327724:LMA327726 LVW327724:LVW327726 MFS327724:MFS327726 MPO327724:MPO327726 MZK327724:MZK327726 NJG327724:NJG327726 NTC327724:NTC327726 OCY327724:OCY327726 OMU327724:OMU327726 OWQ327724:OWQ327726 PGM327724:PGM327726 PQI327724:PQI327726 QAE327724:QAE327726 QKA327724:QKA327726 QTW327724:QTW327726 RDS327724:RDS327726 RNO327724:RNO327726 RXK327724:RXK327726 SHG327724:SHG327726 SRC327724:SRC327726 TAY327724:TAY327726 TKU327724:TKU327726 TUQ327724:TUQ327726 UEM327724:UEM327726 UOI327724:UOI327726 UYE327724:UYE327726 VIA327724:VIA327726 VRW327724:VRW327726 WBS327724:WBS327726 WLO327724:WLO327726 WVK327724:WVK327726 IY393260:IY393262 SU393260:SU393262 ACQ393260:ACQ393262 AMM393260:AMM393262 AWI393260:AWI393262 BGE393260:BGE393262 BQA393260:BQA393262 BZW393260:BZW393262 CJS393260:CJS393262 CTO393260:CTO393262 DDK393260:DDK393262 DNG393260:DNG393262 DXC393260:DXC393262 EGY393260:EGY393262 EQU393260:EQU393262 FAQ393260:FAQ393262 FKM393260:FKM393262 FUI393260:FUI393262 GEE393260:GEE393262 GOA393260:GOA393262 GXW393260:GXW393262 HHS393260:HHS393262 HRO393260:HRO393262 IBK393260:IBK393262 ILG393260:ILG393262 IVC393260:IVC393262 JEY393260:JEY393262 JOU393260:JOU393262 JYQ393260:JYQ393262 KIM393260:KIM393262 KSI393260:KSI393262 LCE393260:LCE393262 LMA393260:LMA393262 LVW393260:LVW393262 MFS393260:MFS393262 MPO393260:MPO393262 MZK393260:MZK393262 NJG393260:NJG393262 NTC393260:NTC393262 OCY393260:OCY393262 OMU393260:OMU393262 OWQ393260:OWQ393262 PGM393260:PGM393262 PQI393260:PQI393262 QAE393260:QAE393262 QKA393260:QKA393262 QTW393260:QTW393262 RDS393260:RDS393262 RNO393260:RNO393262 RXK393260:RXK393262 SHG393260:SHG393262 SRC393260:SRC393262 TAY393260:TAY393262 TKU393260:TKU393262 TUQ393260:TUQ393262 UEM393260:UEM393262 UOI393260:UOI393262 UYE393260:UYE393262 VIA393260:VIA393262 VRW393260:VRW393262 WBS393260:WBS393262 WLO393260:WLO393262 WVK393260:WVK393262 IY458796:IY458798 SU458796:SU458798 ACQ458796:ACQ458798 AMM458796:AMM458798 AWI458796:AWI458798 BGE458796:BGE458798 BQA458796:BQA458798 BZW458796:BZW458798 CJS458796:CJS458798 CTO458796:CTO458798 DDK458796:DDK458798 DNG458796:DNG458798 DXC458796:DXC458798 EGY458796:EGY458798 EQU458796:EQU458798 FAQ458796:FAQ458798 FKM458796:FKM458798 FUI458796:FUI458798 GEE458796:GEE458798 GOA458796:GOA458798 GXW458796:GXW458798 HHS458796:HHS458798 HRO458796:HRO458798 IBK458796:IBK458798 ILG458796:ILG458798 IVC458796:IVC458798 JEY458796:JEY458798 JOU458796:JOU458798 JYQ458796:JYQ458798 KIM458796:KIM458798 KSI458796:KSI458798 LCE458796:LCE458798 LMA458796:LMA458798 LVW458796:LVW458798 MFS458796:MFS458798 MPO458796:MPO458798 MZK458796:MZK458798 NJG458796:NJG458798 NTC458796:NTC458798 OCY458796:OCY458798 OMU458796:OMU458798 OWQ458796:OWQ458798 PGM458796:PGM458798 PQI458796:PQI458798 QAE458796:QAE458798 QKA458796:QKA458798 QTW458796:QTW458798 RDS458796:RDS458798 RNO458796:RNO458798 RXK458796:RXK458798 SHG458796:SHG458798 SRC458796:SRC458798 TAY458796:TAY458798 TKU458796:TKU458798 TUQ458796:TUQ458798 UEM458796:UEM458798 UOI458796:UOI458798 UYE458796:UYE458798 VIA458796:VIA458798 VRW458796:VRW458798 WBS458796:WBS458798 WLO458796:WLO458798 WVK458796:WVK458798 IY524332:IY524334 SU524332:SU524334 ACQ524332:ACQ524334 AMM524332:AMM524334 AWI524332:AWI524334 BGE524332:BGE524334 BQA524332:BQA524334 BZW524332:BZW524334 CJS524332:CJS524334 CTO524332:CTO524334 DDK524332:DDK524334 DNG524332:DNG524334 DXC524332:DXC524334 EGY524332:EGY524334 EQU524332:EQU524334 FAQ524332:FAQ524334 FKM524332:FKM524334 FUI524332:FUI524334 GEE524332:GEE524334 GOA524332:GOA524334 GXW524332:GXW524334 HHS524332:HHS524334 HRO524332:HRO524334 IBK524332:IBK524334 ILG524332:ILG524334 IVC524332:IVC524334 JEY524332:JEY524334 JOU524332:JOU524334 JYQ524332:JYQ524334 KIM524332:KIM524334 KSI524332:KSI524334 LCE524332:LCE524334 LMA524332:LMA524334 LVW524332:LVW524334 MFS524332:MFS524334 MPO524332:MPO524334 MZK524332:MZK524334 NJG524332:NJG524334 NTC524332:NTC524334 OCY524332:OCY524334 OMU524332:OMU524334 OWQ524332:OWQ524334 PGM524332:PGM524334 PQI524332:PQI524334 QAE524332:QAE524334 QKA524332:QKA524334 QTW524332:QTW524334 RDS524332:RDS524334 RNO524332:RNO524334 RXK524332:RXK524334 SHG524332:SHG524334 SRC524332:SRC524334 TAY524332:TAY524334 TKU524332:TKU524334 TUQ524332:TUQ524334 UEM524332:UEM524334 UOI524332:UOI524334 UYE524332:UYE524334 VIA524332:VIA524334 VRW524332:VRW524334 WBS524332:WBS524334 WLO524332:WLO524334 WVK524332:WVK524334 IY589868:IY589870 SU589868:SU589870 ACQ589868:ACQ589870 AMM589868:AMM589870 AWI589868:AWI589870 BGE589868:BGE589870 BQA589868:BQA589870 BZW589868:BZW589870 CJS589868:CJS589870 CTO589868:CTO589870 DDK589868:DDK589870 DNG589868:DNG589870 DXC589868:DXC589870 EGY589868:EGY589870 EQU589868:EQU589870 FAQ589868:FAQ589870 FKM589868:FKM589870 FUI589868:FUI589870 GEE589868:GEE589870 GOA589868:GOA589870 GXW589868:GXW589870 HHS589868:HHS589870 HRO589868:HRO589870 IBK589868:IBK589870 ILG589868:ILG589870 IVC589868:IVC589870 JEY589868:JEY589870 JOU589868:JOU589870 JYQ589868:JYQ589870 KIM589868:KIM589870 KSI589868:KSI589870 LCE589868:LCE589870 LMA589868:LMA589870 LVW589868:LVW589870 MFS589868:MFS589870 MPO589868:MPO589870 MZK589868:MZK589870 NJG589868:NJG589870 NTC589868:NTC589870 OCY589868:OCY589870 OMU589868:OMU589870 OWQ589868:OWQ589870 PGM589868:PGM589870 PQI589868:PQI589870 QAE589868:QAE589870 QKA589868:QKA589870 QTW589868:QTW589870 RDS589868:RDS589870 RNO589868:RNO589870 RXK589868:RXK589870 SHG589868:SHG589870 SRC589868:SRC589870 TAY589868:TAY589870 TKU589868:TKU589870 TUQ589868:TUQ589870 UEM589868:UEM589870 UOI589868:UOI589870 UYE589868:UYE589870 VIA589868:VIA589870 VRW589868:VRW589870 WBS589868:WBS589870 WLO589868:WLO589870 WVK589868:WVK589870 IY655404:IY655406 SU655404:SU655406 ACQ655404:ACQ655406 AMM655404:AMM655406 AWI655404:AWI655406 BGE655404:BGE655406 BQA655404:BQA655406 BZW655404:BZW655406 CJS655404:CJS655406 CTO655404:CTO655406 DDK655404:DDK655406 DNG655404:DNG655406 DXC655404:DXC655406 EGY655404:EGY655406 EQU655404:EQU655406 FAQ655404:FAQ655406 FKM655404:FKM655406 FUI655404:FUI655406 GEE655404:GEE655406 GOA655404:GOA655406 GXW655404:GXW655406 HHS655404:HHS655406 HRO655404:HRO655406 IBK655404:IBK655406 ILG655404:ILG655406 IVC655404:IVC655406 JEY655404:JEY655406 JOU655404:JOU655406 JYQ655404:JYQ655406 KIM655404:KIM655406 KSI655404:KSI655406 LCE655404:LCE655406 LMA655404:LMA655406 LVW655404:LVW655406 MFS655404:MFS655406 MPO655404:MPO655406 MZK655404:MZK655406 NJG655404:NJG655406 NTC655404:NTC655406 OCY655404:OCY655406 OMU655404:OMU655406 OWQ655404:OWQ655406 PGM655404:PGM655406 PQI655404:PQI655406 QAE655404:QAE655406 QKA655404:QKA655406 QTW655404:QTW655406 RDS655404:RDS655406 RNO655404:RNO655406 RXK655404:RXK655406 SHG655404:SHG655406 SRC655404:SRC655406 TAY655404:TAY655406 TKU655404:TKU655406 TUQ655404:TUQ655406 UEM655404:UEM655406 UOI655404:UOI655406 UYE655404:UYE655406 VIA655404:VIA655406 VRW655404:VRW655406 WBS655404:WBS655406 WLO655404:WLO655406 WVK655404:WVK655406 IY720940:IY720942 SU720940:SU720942 ACQ720940:ACQ720942 AMM720940:AMM720942 AWI720940:AWI720942 BGE720940:BGE720942 BQA720940:BQA720942 BZW720940:BZW720942 CJS720940:CJS720942 CTO720940:CTO720942 DDK720940:DDK720942 DNG720940:DNG720942 DXC720940:DXC720942 EGY720940:EGY720942 EQU720940:EQU720942 FAQ720940:FAQ720942 FKM720940:FKM720942 FUI720940:FUI720942 GEE720940:GEE720942 GOA720940:GOA720942 GXW720940:GXW720942 HHS720940:HHS720942 HRO720940:HRO720942 IBK720940:IBK720942 ILG720940:ILG720942 IVC720940:IVC720942 JEY720940:JEY720942 JOU720940:JOU720942 JYQ720940:JYQ720942 KIM720940:KIM720942 KSI720940:KSI720942 LCE720940:LCE720942 LMA720940:LMA720942 LVW720940:LVW720942 MFS720940:MFS720942 MPO720940:MPO720942 MZK720940:MZK720942 NJG720940:NJG720942 NTC720940:NTC720942 OCY720940:OCY720942 OMU720940:OMU720942 OWQ720940:OWQ720942 PGM720940:PGM720942 PQI720940:PQI720942 QAE720940:QAE720942 QKA720940:QKA720942 QTW720940:QTW720942 RDS720940:RDS720942 RNO720940:RNO720942 RXK720940:RXK720942 SHG720940:SHG720942 SRC720940:SRC720942 TAY720940:TAY720942 TKU720940:TKU720942 TUQ720940:TUQ720942 UEM720940:UEM720942 UOI720940:UOI720942 UYE720940:UYE720942 VIA720940:VIA720942 VRW720940:VRW720942 WBS720940:WBS720942 WLO720940:WLO720942 WVK720940:WVK720942 IY786476:IY786478 SU786476:SU786478 ACQ786476:ACQ786478 AMM786476:AMM786478 AWI786476:AWI786478 BGE786476:BGE786478 BQA786476:BQA786478 BZW786476:BZW786478 CJS786476:CJS786478 CTO786476:CTO786478 DDK786476:DDK786478 DNG786476:DNG786478 DXC786476:DXC786478 EGY786476:EGY786478 EQU786476:EQU786478 FAQ786476:FAQ786478 FKM786476:FKM786478 FUI786476:FUI786478 GEE786476:GEE786478 GOA786476:GOA786478 GXW786476:GXW786478 HHS786476:HHS786478 HRO786476:HRO786478 IBK786476:IBK786478 ILG786476:ILG786478 IVC786476:IVC786478 JEY786476:JEY786478 JOU786476:JOU786478 JYQ786476:JYQ786478 KIM786476:KIM786478 KSI786476:KSI786478 LCE786476:LCE786478 LMA786476:LMA786478 LVW786476:LVW786478 MFS786476:MFS786478 MPO786476:MPO786478 MZK786476:MZK786478 NJG786476:NJG786478 NTC786476:NTC786478 OCY786476:OCY786478 OMU786476:OMU786478 OWQ786476:OWQ786478 PGM786476:PGM786478 PQI786476:PQI786478 QAE786476:QAE786478 QKA786476:QKA786478 QTW786476:QTW786478 RDS786476:RDS786478 RNO786476:RNO786478 RXK786476:RXK786478 SHG786476:SHG786478 SRC786476:SRC786478 TAY786476:TAY786478 TKU786476:TKU786478 TUQ786476:TUQ786478 UEM786476:UEM786478 UOI786476:UOI786478 UYE786476:UYE786478 VIA786476:VIA786478 VRW786476:VRW786478 WBS786476:WBS786478 WLO786476:WLO786478 WVK786476:WVK786478 IY852012:IY852014 SU852012:SU852014 ACQ852012:ACQ852014 AMM852012:AMM852014 AWI852012:AWI852014 BGE852012:BGE852014 BQA852012:BQA852014 BZW852012:BZW852014 CJS852012:CJS852014 CTO852012:CTO852014 DDK852012:DDK852014 DNG852012:DNG852014 DXC852012:DXC852014 EGY852012:EGY852014 EQU852012:EQU852014 FAQ852012:FAQ852014 FKM852012:FKM852014 FUI852012:FUI852014 GEE852012:GEE852014 GOA852012:GOA852014 GXW852012:GXW852014 HHS852012:HHS852014 HRO852012:HRO852014 IBK852012:IBK852014 ILG852012:ILG852014 IVC852012:IVC852014 JEY852012:JEY852014 JOU852012:JOU852014 JYQ852012:JYQ852014 KIM852012:KIM852014 KSI852012:KSI852014 LCE852012:LCE852014 LMA852012:LMA852014 LVW852012:LVW852014 MFS852012:MFS852014 MPO852012:MPO852014 MZK852012:MZK852014 NJG852012:NJG852014 NTC852012:NTC852014 OCY852012:OCY852014 OMU852012:OMU852014 OWQ852012:OWQ852014 PGM852012:PGM852014 PQI852012:PQI852014 QAE852012:QAE852014 QKA852012:QKA852014 QTW852012:QTW852014 RDS852012:RDS852014 RNO852012:RNO852014 RXK852012:RXK852014 SHG852012:SHG852014 SRC852012:SRC852014 TAY852012:TAY852014 TKU852012:TKU852014 TUQ852012:TUQ852014 UEM852012:UEM852014 UOI852012:UOI852014 UYE852012:UYE852014 VIA852012:VIA852014 VRW852012:VRW852014 WBS852012:WBS852014 WLO852012:WLO852014 WVK852012:WVK852014 IY917548:IY917550 SU917548:SU917550 ACQ917548:ACQ917550 AMM917548:AMM917550 AWI917548:AWI917550 BGE917548:BGE917550 BQA917548:BQA917550 BZW917548:BZW917550 CJS917548:CJS917550 CTO917548:CTO917550 DDK917548:DDK917550 DNG917548:DNG917550 DXC917548:DXC917550 EGY917548:EGY917550 EQU917548:EQU917550 FAQ917548:FAQ917550 FKM917548:FKM917550 FUI917548:FUI917550 GEE917548:GEE917550 GOA917548:GOA917550 GXW917548:GXW917550 HHS917548:HHS917550 HRO917548:HRO917550 IBK917548:IBK917550 ILG917548:ILG917550 IVC917548:IVC917550 JEY917548:JEY917550 JOU917548:JOU917550 JYQ917548:JYQ917550 KIM917548:KIM917550 KSI917548:KSI917550 LCE917548:LCE917550 LMA917548:LMA917550 LVW917548:LVW917550 MFS917548:MFS917550 MPO917548:MPO917550 MZK917548:MZK917550 NJG917548:NJG917550 NTC917548:NTC917550 OCY917548:OCY917550 OMU917548:OMU917550 OWQ917548:OWQ917550 PGM917548:PGM917550 PQI917548:PQI917550 QAE917548:QAE917550 QKA917548:QKA917550 QTW917548:QTW917550 RDS917548:RDS917550 RNO917548:RNO917550 RXK917548:RXK917550 SHG917548:SHG917550 SRC917548:SRC917550 TAY917548:TAY917550 TKU917548:TKU917550 TUQ917548:TUQ917550 UEM917548:UEM917550 UOI917548:UOI917550 UYE917548:UYE917550 VIA917548:VIA917550 VRW917548:VRW917550 WBS917548:WBS917550 WLO917548:WLO917550 WVK917548:WVK917550 IY983084:IY983086 SU983084:SU983086 ACQ983084:ACQ983086 AMM983084:AMM983086 AWI983084:AWI983086 BGE983084:BGE983086 BQA983084:BQA983086 BZW983084:BZW983086 CJS983084:CJS983086 CTO983084:CTO983086 DDK983084:DDK983086 DNG983084:DNG983086 DXC983084:DXC983086 EGY983084:EGY983086 EQU983084:EQU983086 FAQ983084:FAQ983086 FKM983084:FKM983086 FUI983084:FUI983086 GEE983084:GEE983086 GOA983084:GOA983086 GXW983084:GXW983086 HHS983084:HHS983086 HRO983084:HRO983086 IBK983084:IBK983086 ILG983084:ILG983086 IVC983084:IVC983086 JEY983084:JEY983086 JOU983084:JOU983086 JYQ983084:JYQ983086 KIM983084:KIM983086 KSI983084:KSI983086 LCE983084:LCE983086 LMA983084:LMA983086 LVW983084:LVW983086 MFS983084:MFS983086 MPO983084:MPO983086 MZK983084:MZK983086 NJG983084:NJG983086 NTC983084:NTC983086 OCY983084:OCY983086 OMU983084:OMU983086 OWQ983084:OWQ983086 PGM983084:PGM983086 PQI983084:PQI983086 QAE983084:QAE983086 QKA983084:QKA983086 QTW983084:QTW983086 RDS983084:RDS983086 RNO983084:RNO983086 RXK983084:RXK983086 SHG983084:SHG983086 SRC983084:SRC983086 TAY983084:TAY983086 TKU983084:TKU983086 TUQ983084:TUQ983086 UEM983084:UEM983086 UOI983084:UOI983086 UYE983084:UYE983086 VIA983084:VIA983086 VRW983084:VRW983086 WBS983084:WBS983086 WLO983084:WLO983086 WVK983084:WVK983086 IY65584:IY65586 SU65584:SU65586 ACQ65584:ACQ65586 AMM65584:AMM65586 AWI65584:AWI65586 BGE65584:BGE65586 BQA65584:BQA65586 BZW65584:BZW65586 CJS65584:CJS65586 CTO65584:CTO65586 DDK65584:DDK65586 DNG65584:DNG65586 DXC65584:DXC65586 EGY65584:EGY65586 EQU65584:EQU65586 FAQ65584:FAQ65586 FKM65584:FKM65586 FUI65584:FUI65586 GEE65584:GEE65586 GOA65584:GOA65586 GXW65584:GXW65586 HHS65584:HHS65586 HRO65584:HRO65586 IBK65584:IBK65586 ILG65584:ILG65586 IVC65584:IVC65586 JEY65584:JEY65586 JOU65584:JOU65586 JYQ65584:JYQ65586 KIM65584:KIM65586 KSI65584:KSI65586 LCE65584:LCE65586 LMA65584:LMA65586 LVW65584:LVW65586 MFS65584:MFS65586 MPO65584:MPO65586 MZK65584:MZK65586 NJG65584:NJG65586 NTC65584:NTC65586 OCY65584:OCY65586 OMU65584:OMU65586 OWQ65584:OWQ65586 PGM65584:PGM65586 PQI65584:PQI65586 QAE65584:QAE65586 QKA65584:QKA65586 QTW65584:QTW65586 RDS65584:RDS65586 RNO65584:RNO65586 RXK65584:RXK65586 SHG65584:SHG65586 SRC65584:SRC65586 TAY65584:TAY65586 TKU65584:TKU65586 TUQ65584:TUQ65586 UEM65584:UEM65586 UOI65584:UOI65586 UYE65584:UYE65586 VIA65584:VIA65586 VRW65584:VRW65586 WBS65584:WBS65586 WLO65584:WLO65586 WVK65584:WVK65586 IY131120:IY131122 SU131120:SU131122 ACQ131120:ACQ131122 AMM131120:AMM131122 AWI131120:AWI131122 BGE131120:BGE131122 BQA131120:BQA131122 BZW131120:BZW131122 CJS131120:CJS131122 CTO131120:CTO131122 DDK131120:DDK131122 DNG131120:DNG131122 DXC131120:DXC131122 EGY131120:EGY131122 EQU131120:EQU131122 FAQ131120:FAQ131122 FKM131120:FKM131122 FUI131120:FUI131122 GEE131120:GEE131122 GOA131120:GOA131122 GXW131120:GXW131122 HHS131120:HHS131122 HRO131120:HRO131122 IBK131120:IBK131122 ILG131120:ILG131122 IVC131120:IVC131122 JEY131120:JEY131122 JOU131120:JOU131122 JYQ131120:JYQ131122 KIM131120:KIM131122 KSI131120:KSI131122 LCE131120:LCE131122 LMA131120:LMA131122 LVW131120:LVW131122 MFS131120:MFS131122 MPO131120:MPO131122 MZK131120:MZK131122 NJG131120:NJG131122 NTC131120:NTC131122 OCY131120:OCY131122 OMU131120:OMU131122 OWQ131120:OWQ131122 PGM131120:PGM131122 PQI131120:PQI131122 QAE131120:QAE131122 QKA131120:QKA131122 QTW131120:QTW131122 RDS131120:RDS131122 RNO131120:RNO131122 RXK131120:RXK131122 SHG131120:SHG131122 SRC131120:SRC131122 TAY131120:TAY131122 TKU131120:TKU131122 TUQ131120:TUQ131122 UEM131120:UEM131122 UOI131120:UOI131122 UYE131120:UYE131122 VIA131120:VIA131122 VRW131120:VRW131122 WBS131120:WBS131122 WLO131120:WLO131122 WVK131120:WVK131122 IY196656:IY196658 SU196656:SU196658 ACQ196656:ACQ196658 AMM196656:AMM196658 AWI196656:AWI196658 BGE196656:BGE196658 BQA196656:BQA196658 BZW196656:BZW196658 CJS196656:CJS196658 CTO196656:CTO196658 DDK196656:DDK196658 DNG196656:DNG196658 DXC196656:DXC196658 EGY196656:EGY196658 EQU196656:EQU196658 FAQ196656:FAQ196658 FKM196656:FKM196658 FUI196656:FUI196658 GEE196656:GEE196658 GOA196656:GOA196658 GXW196656:GXW196658 HHS196656:HHS196658 HRO196656:HRO196658 IBK196656:IBK196658 ILG196656:ILG196658 IVC196656:IVC196658 JEY196656:JEY196658 JOU196656:JOU196658 JYQ196656:JYQ196658 KIM196656:KIM196658 KSI196656:KSI196658 LCE196656:LCE196658 LMA196656:LMA196658 LVW196656:LVW196658 MFS196656:MFS196658 MPO196656:MPO196658 MZK196656:MZK196658 NJG196656:NJG196658 NTC196656:NTC196658 OCY196656:OCY196658 OMU196656:OMU196658 OWQ196656:OWQ196658 PGM196656:PGM196658 PQI196656:PQI196658 QAE196656:QAE196658 QKA196656:QKA196658 QTW196656:QTW196658 RDS196656:RDS196658 RNO196656:RNO196658 RXK196656:RXK196658 SHG196656:SHG196658 SRC196656:SRC196658 TAY196656:TAY196658 TKU196656:TKU196658 TUQ196656:TUQ196658 UEM196656:UEM196658 UOI196656:UOI196658 UYE196656:UYE196658 VIA196656:VIA196658 VRW196656:VRW196658 WBS196656:WBS196658 WLO196656:WLO196658 WVK196656:WVK196658 IY262192:IY262194 SU262192:SU262194 ACQ262192:ACQ262194 AMM262192:AMM262194 AWI262192:AWI262194 BGE262192:BGE262194 BQA262192:BQA262194 BZW262192:BZW262194 CJS262192:CJS262194 CTO262192:CTO262194 DDK262192:DDK262194 DNG262192:DNG262194 DXC262192:DXC262194 EGY262192:EGY262194 EQU262192:EQU262194 FAQ262192:FAQ262194 FKM262192:FKM262194 FUI262192:FUI262194 GEE262192:GEE262194 GOA262192:GOA262194 GXW262192:GXW262194 HHS262192:HHS262194 HRO262192:HRO262194 IBK262192:IBK262194 ILG262192:ILG262194 IVC262192:IVC262194 JEY262192:JEY262194 JOU262192:JOU262194 JYQ262192:JYQ262194 KIM262192:KIM262194 KSI262192:KSI262194 LCE262192:LCE262194 LMA262192:LMA262194 LVW262192:LVW262194 MFS262192:MFS262194 MPO262192:MPO262194 MZK262192:MZK262194 NJG262192:NJG262194 NTC262192:NTC262194 OCY262192:OCY262194 OMU262192:OMU262194 OWQ262192:OWQ262194 PGM262192:PGM262194 PQI262192:PQI262194 QAE262192:QAE262194 QKA262192:QKA262194 QTW262192:QTW262194 RDS262192:RDS262194 RNO262192:RNO262194 RXK262192:RXK262194 SHG262192:SHG262194 SRC262192:SRC262194 TAY262192:TAY262194 TKU262192:TKU262194 TUQ262192:TUQ262194 UEM262192:UEM262194 UOI262192:UOI262194 UYE262192:UYE262194 VIA262192:VIA262194 VRW262192:VRW262194 WBS262192:WBS262194 WLO262192:WLO262194 WVK262192:WVK262194 IY327728:IY327730 SU327728:SU327730 ACQ327728:ACQ327730 AMM327728:AMM327730 AWI327728:AWI327730 BGE327728:BGE327730 BQA327728:BQA327730 BZW327728:BZW327730 CJS327728:CJS327730 CTO327728:CTO327730 DDK327728:DDK327730 DNG327728:DNG327730 DXC327728:DXC327730 EGY327728:EGY327730 EQU327728:EQU327730 FAQ327728:FAQ327730 FKM327728:FKM327730 FUI327728:FUI327730 GEE327728:GEE327730 GOA327728:GOA327730 GXW327728:GXW327730 HHS327728:HHS327730 HRO327728:HRO327730 IBK327728:IBK327730 ILG327728:ILG327730 IVC327728:IVC327730 JEY327728:JEY327730 JOU327728:JOU327730 JYQ327728:JYQ327730 KIM327728:KIM327730 KSI327728:KSI327730 LCE327728:LCE327730 LMA327728:LMA327730 LVW327728:LVW327730 MFS327728:MFS327730 MPO327728:MPO327730 MZK327728:MZK327730 NJG327728:NJG327730 NTC327728:NTC327730 OCY327728:OCY327730 OMU327728:OMU327730 OWQ327728:OWQ327730 PGM327728:PGM327730 PQI327728:PQI327730 QAE327728:QAE327730 QKA327728:QKA327730 QTW327728:QTW327730 RDS327728:RDS327730 RNO327728:RNO327730 RXK327728:RXK327730 SHG327728:SHG327730 SRC327728:SRC327730 TAY327728:TAY327730 TKU327728:TKU327730 TUQ327728:TUQ327730 UEM327728:UEM327730 UOI327728:UOI327730 UYE327728:UYE327730 VIA327728:VIA327730 VRW327728:VRW327730 WBS327728:WBS327730 WLO327728:WLO327730 WVK327728:WVK327730 IY393264:IY393266 SU393264:SU393266 ACQ393264:ACQ393266 AMM393264:AMM393266 AWI393264:AWI393266 BGE393264:BGE393266 BQA393264:BQA393266 BZW393264:BZW393266 CJS393264:CJS393266 CTO393264:CTO393266 DDK393264:DDK393266 DNG393264:DNG393266 DXC393264:DXC393266 EGY393264:EGY393266 EQU393264:EQU393266 FAQ393264:FAQ393266 FKM393264:FKM393266 FUI393264:FUI393266 GEE393264:GEE393266 GOA393264:GOA393266 GXW393264:GXW393266 HHS393264:HHS393266 HRO393264:HRO393266 IBK393264:IBK393266 ILG393264:ILG393266 IVC393264:IVC393266 JEY393264:JEY393266 JOU393264:JOU393266 JYQ393264:JYQ393266 KIM393264:KIM393266 KSI393264:KSI393266 LCE393264:LCE393266 LMA393264:LMA393266 LVW393264:LVW393266 MFS393264:MFS393266 MPO393264:MPO393266 MZK393264:MZK393266 NJG393264:NJG393266 NTC393264:NTC393266 OCY393264:OCY393266 OMU393264:OMU393266 OWQ393264:OWQ393266 PGM393264:PGM393266 PQI393264:PQI393266 QAE393264:QAE393266 QKA393264:QKA393266 QTW393264:QTW393266 RDS393264:RDS393266 RNO393264:RNO393266 RXK393264:RXK393266 SHG393264:SHG393266 SRC393264:SRC393266 TAY393264:TAY393266 TKU393264:TKU393266 TUQ393264:TUQ393266 UEM393264:UEM393266 UOI393264:UOI393266 UYE393264:UYE393266 VIA393264:VIA393266 VRW393264:VRW393266 WBS393264:WBS393266 WLO393264:WLO393266 WVK393264:WVK393266 IY458800:IY458802 SU458800:SU458802 ACQ458800:ACQ458802 AMM458800:AMM458802 AWI458800:AWI458802 BGE458800:BGE458802 BQA458800:BQA458802 BZW458800:BZW458802 CJS458800:CJS458802 CTO458800:CTO458802 DDK458800:DDK458802 DNG458800:DNG458802 DXC458800:DXC458802 EGY458800:EGY458802 EQU458800:EQU458802 FAQ458800:FAQ458802 FKM458800:FKM458802 FUI458800:FUI458802 GEE458800:GEE458802 GOA458800:GOA458802 GXW458800:GXW458802 HHS458800:HHS458802 HRO458800:HRO458802 IBK458800:IBK458802 ILG458800:ILG458802 IVC458800:IVC458802 JEY458800:JEY458802 JOU458800:JOU458802 JYQ458800:JYQ458802 KIM458800:KIM458802 KSI458800:KSI458802 LCE458800:LCE458802 LMA458800:LMA458802 LVW458800:LVW458802 MFS458800:MFS458802 MPO458800:MPO458802 MZK458800:MZK458802 NJG458800:NJG458802 NTC458800:NTC458802 OCY458800:OCY458802 OMU458800:OMU458802 OWQ458800:OWQ458802 PGM458800:PGM458802 PQI458800:PQI458802 QAE458800:QAE458802 QKA458800:QKA458802 QTW458800:QTW458802 RDS458800:RDS458802 RNO458800:RNO458802 RXK458800:RXK458802 SHG458800:SHG458802 SRC458800:SRC458802 TAY458800:TAY458802 TKU458800:TKU458802 TUQ458800:TUQ458802 UEM458800:UEM458802 UOI458800:UOI458802 UYE458800:UYE458802 VIA458800:VIA458802 VRW458800:VRW458802 WBS458800:WBS458802 WLO458800:WLO458802 WVK458800:WVK458802 IY524336:IY524338 SU524336:SU524338 ACQ524336:ACQ524338 AMM524336:AMM524338 AWI524336:AWI524338 BGE524336:BGE524338 BQA524336:BQA524338 BZW524336:BZW524338 CJS524336:CJS524338 CTO524336:CTO524338 DDK524336:DDK524338 DNG524336:DNG524338 DXC524336:DXC524338 EGY524336:EGY524338 EQU524336:EQU524338 FAQ524336:FAQ524338 FKM524336:FKM524338 FUI524336:FUI524338 GEE524336:GEE524338 GOA524336:GOA524338 GXW524336:GXW524338 HHS524336:HHS524338 HRO524336:HRO524338 IBK524336:IBK524338 ILG524336:ILG524338 IVC524336:IVC524338 JEY524336:JEY524338 JOU524336:JOU524338 JYQ524336:JYQ524338 KIM524336:KIM524338 KSI524336:KSI524338 LCE524336:LCE524338 LMA524336:LMA524338 LVW524336:LVW524338 MFS524336:MFS524338 MPO524336:MPO524338 MZK524336:MZK524338 NJG524336:NJG524338 NTC524336:NTC524338 OCY524336:OCY524338 OMU524336:OMU524338 OWQ524336:OWQ524338 PGM524336:PGM524338 PQI524336:PQI524338 QAE524336:QAE524338 QKA524336:QKA524338 QTW524336:QTW524338 RDS524336:RDS524338 RNO524336:RNO524338 RXK524336:RXK524338 SHG524336:SHG524338 SRC524336:SRC524338 TAY524336:TAY524338 TKU524336:TKU524338 TUQ524336:TUQ524338 UEM524336:UEM524338 UOI524336:UOI524338 UYE524336:UYE524338 VIA524336:VIA524338 VRW524336:VRW524338 WBS524336:WBS524338 WLO524336:WLO524338 WVK524336:WVK524338 IY589872:IY589874 SU589872:SU589874 ACQ589872:ACQ589874 AMM589872:AMM589874 AWI589872:AWI589874 BGE589872:BGE589874 BQA589872:BQA589874 BZW589872:BZW589874 CJS589872:CJS589874 CTO589872:CTO589874 DDK589872:DDK589874 DNG589872:DNG589874 DXC589872:DXC589874 EGY589872:EGY589874 EQU589872:EQU589874 FAQ589872:FAQ589874 FKM589872:FKM589874 FUI589872:FUI589874 GEE589872:GEE589874 GOA589872:GOA589874 GXW589872:GXW589874 HHS589872:HHS589874 HRO589872:HRO589874 IBK589872:IBK589874 ILG589872:ILG589874 IVC589872:IVC589874 JEY589872:JEY589874 JOU589872:JOU589874 JYQ589872:JYQ589874 KIM589872:KIM589874 KSI589872:KSI589874 LCE589872:LCE589874 LMA589872:LMA589874 LVW589872:LVW589874 MFS589872:MFS589874 MPO589872:MPO589874 MZK589872:MZK589874 NJG589872:NJG589874 NTC589872:NTC589874 OCY589872:OCY589874 OMU589872:OMU589874 OWQ589872:OWQ589874 PGM589872:PGM589874 PQI589872:PQI589874 QAE589872:QAE589874 QKA589872:QKA589874 QTW589872:QTW589874 RDS589872:RDS589874 RNO589872:RNO589874 RXK589872:RXK589874 SHG589872:SHG589874 SRC589872:SRC589874 TAY589872:TAY589874 TKU589872:TKU589874 TUQ589872:TUQ589874 UEM589872:UEM589874 UOI589872:UOI589874 UYE589872:UYE589874 VIA589872:VIA589874 VRW589872:VRW589874 WBS589872:WBS589874 WLO589872:WLO589874 WVK589872:WVK589874 IY655408:IY655410 SU655408:SU655410 ACQ655408:ACQ655410 AMM655408:AMM655410 AWI655408:AWI655410 BGE655408:BGE655410 BQA655408:BQA655410 BZW655408:BZW655410 CJS655408:CJS655410 CTO655408:CTO655410 DDK655408:DDK655410 DNG655408:DNG655410 DXC655408:DXC655410 EGY655408:EGY655410 EQU655408:EQU655410 FAQ655408:FAQ655410 FKM655408:FKM655410 FUI655408:FUI655410 GEE655408:GEE655410 GOA655408:GOA655410 GXW655408:GXW655410 HHS655408:HHS655410 HRO655408:HRO655410 IBK655408:IBK655410 ILG655408:ILG655410 IVC655408:IVC655410 JEY655408:JEY655410 JOU655408:JOU655410 JYQ655408:JYQ655410 KIM655408:KIM655410 KSI655408:KSI655410 LCE655408:LCE655410 LMA655408:LMA655410 LVW655408:LVW655410 MFS655408:MFS655410 MPO655408:MPO655410 MZK655408:MZK655410 NJG655408:NJG655410 NTC655408:NTC655410 OCY655408:OCY655410 OMU655408:OMU655410 OWQ655408:OWQ655410 PGM655408:PGM655410 PQI655408:PQI655410 QAE655408:QAE655410 QKA655408:QKA655410 QTW655408:QTW655410 RDS655408:RDS655410 RNO655408:RNO655410 RXK655408:RXK655410 SHG655408:SHG655410 SRC655408:SRC655410 TAY655408:TAY655410 TKU655408:TKU655410 TUQ655408:TUQ655410 UEM655408:UEM655410 UOI655408:UOI655410 UYE655408:UYE655410 VIA655408:VIA655410 VRW655408:VRW655410 WBS655408:WBS655410 WLO655408:WLO655410 WVK655408:WVK655410 IY720944:IY720946 SU720944:SU720946 ACQ720944:ACQ720946 AMM720944:AMM720946 AWI720944:AWI720946 BGE720944:BGE720946 BQA720944:BQA720946 BZW720944:BZW720946 CJS720944:CJS720946 CTO720944:CTO720946 DDK720944:DDK720946 DNG720944:DNG720946 DXC720944:DXC720946 EGY720944:EGY720946 EQU720944:EQU720946 FAQ720944:FAQ720946 FKM720944:FKM720946 FUI720944:FUI720946 GEE720944:GEE720946 GOA720944:GOA720946 GXW720944:GXW720946 HHS720944:HHS720946 HRO720944:HRO720946 IBK720944:IBK720946 ILG720944:ILG720946 IVC720944:IVC720946 JEY720944:JEY720946 JOU720944:JOU720946 JYQ720944:JYQ720946 KIM720944:KIM720946 KSI720944:KSI720946 LCE720944:LCE720946 LMA720944:LMA720946 LVW720944:LVW720946 MFS720944:MFS720946 MPO720944:MPO720946 MZK720944:MZK720946 NJG720944:NJG720946 NTC720944:NTC720946 OCY720944:OCY720946 OMU720944:OMU720946 OWQ720944:OWQ720946 PGM720944:PGM720946 PQI720944:PQI720946 QAE720944:QAE720946 QKA720944:QKA720946 QTW720944:QTW720946 RDS720944:RDS720946 RNO720944:RNO720946 RXK720944:RXK720946 SHG720944:SHG720946 SRC720944:SRC720946 TAY720944:TAY720946 TKU720944:TKU720946 TUQ720944:TUQ720946 UEM720944:UEM720946 UOI720944:UOI720946 UYE720944:UYE720946 VIA720944:VIA720946 VRW720944:VRW720946 WBS720944:WBS720946 WLO720944:WLO720946 WVK720944:WVK720946 IY786480:IY786482 SU786480:SU786482 ACQ786480:ACQ786482 AMM786480:AMM786482 AWI786480:AWI786482 BGE786480:BGE786482 BQA786480:BQA786482 BZW786480:BZW786482 CJS786480:CJS786482 CTO786480:CTO786482 DDK786480:DDK786482 DNG786480:DNG786482 DXC786480:DXC786482 EGY786480:EGY786482 EQU786480:EQU786482 FAQ786480:FAQ786482 FKM786480:FKM786482 FUI786480:FUI786482 GEE786480:GEE786482 GOA786480:GOA786482 GXW786480:GXW786482 HHS786480:HHS786482 HRO786480:HRO786482 IBK786480:IBK786482 ILG786480:ILG786482 IVC786480:IVC786482 JEY786480:JEY786482 JOU786480:JOU786482 JYQ786480:JYQ786482 KIM786480:KIM786482 KSI786480:KSI786482 LCE786480:LCE786482 LMA786480:LMA786482 LVW786480:LVW786482 MFS786480:MFS786482 MPO786480:MPO786482 MZK786480:MZK786482 NJG786480:NJG786482 NTC786480:NTC786482 OCY786480:OCY786482 OMU786480:OMU786482 OWQ786480:OWQ786482 PGM786480:PGM786482 PQI786480:PQI786482 QAE786480:QAE786482 QKA786480:QKA786482 QTW786480:QTW786482 RDS786480:RDS786482 RNO786480:RNO786482 RXK786480:RXK786482 SHG786480:SHG786482 SRC786480:SRC786482 TAY786480:TAY786482 TKU786480:TKU786482 TUQ786480:TUQ786482 UEM786480:UEM786482 UOI786480:UOI786482 UYE786480:UYE786482 VIA786480:VIA786482 VRW786480:VRW786482 WBS786480:WBS786482 WLO786480:WLO786482 WVK786480:WVK786482 IY852016:IY852018 SU852016:SU852018 ACQ852016:ACQ852018 AMM852016:AMM852018 AWI852016:AWI852018 BGE852016:BGE852018 BQA852016:BQA852018 BZW852016:BZW852018 CJS852016:CJS852018 CTO852016:CTO852018 DDK852016:DDK852018 DNG852016:DNG852018 DXC852016:DXC852018 EGY852016:EGY852018 EQU852016:EQU852018 FAQ852016:FAQ852018 FKM852016:FKM852018 FUI852016:FUI852018 GEE852016:GEE852018 GOA852016:GOA852018 GXW852016:GXW852018 HHS852016:HHS852018 HRO852016:HRO852018 IBK852016:IBK852018 ILG852016:ILG852018 IVC852016:IVC852018 JEY852016:JEY852018 JOU852016:JOU852018 JYQ852016:JYQ852018 KIM852016:KIM852018 KSI852016:KSI852018 LCE852016:LCE852018 LMA852016:LMA852018 LVW852016:LVW852018 MFS852016:MFS852018 MPO852016:MPO852018 MZK852016:MZK852018 NJG852016:NJG852018 NTC852016:NTC852018 OCY852016:OCY852018 OMU852016:OMU852018 OWQ852016:OWQ852018 PGM852016:PGM852018 PQI852016:PQI852018 QAE852016:QAE852018 QKA852016:QKA852018 QTW852016:QTW852018 RDS852016:RDS852018 RNO852016:RNO852018 RXK852016:RXK852018 SHG852016:SHG852018 SRC852016:SRC852018 TAY852016:TAY852018 TKU852016:TKU852018 TUQ852016:TUQ852018 UEM852016:UEM852018 UOI852016:UOI852018 UYE852016:UYE852018 VIA852016:VIA852018 VRW852016:VRW852018 WBS852016:WBS852018 WLO852016:WLO852018 WVK852016:WVK852018 IY917552:IY917554 SU917552:SU917554 ACQ917552:ACQ917554 AMM917552:AMM917554 AWI917552:AWI917554 BGE917552:BGE917554 BQA917552:BQA917554 BZW917552:BZW917554 CJS917552:CJS917554 CTO917552:CTO917554 DDK917552:DDK917554 DNG917552:DNG917554 DXC917552:DXC917554 EGY917552:EGY917554 EQU917552:EQU917554 FAQ917552:FAQ917554 FKM917552:FKM917554 FUI917552:FUI917554 GEE917552:GEE917554 GOA917552:GOA917554 GXW917552:GXW917554 HHS917552:HHS917554 HRO917552:HRO917554 IBK917552:IBK917554 ILG917552:ILG917554 IVC917552:IVC917554 JEY917552:JEY917554 JOU917552:JOU917554 JYQ917552:JYQ917554 KIM917552:KIM917554 KSI917552:KSI917554 LCE917552:LCE917554 LMA917552:LMA917554 LVW917552:LVW917554 MFS917552:MFS917554 MPO917552:MPO917554 MZK917552:MZK917554 NJG917552:NJG917554 NTC917552:NTC917554 OCY917552:OCY917554 OMU917552:OMU917554 OWQ917552:OWQ917554 PGM917552:PGM917554 PQI917552:PQI917554 QAE917552:QAE917554 QKA917552:QKA917554 QTW917552:QTW917554 RDS917552:RDS917554 RNO917552:RNO917554 RXK917552:RXK917554 SHG917552:SHG917554 SRC917552:SRC917554 TAY917552:TAY917554 TKU917552:TKU917554 TUQ917552:TUQ917554 UEM917552:UEM917554 UOI917552:UOI917554 UYE917552:UYE917554 VIA917552:VIA917554 VRW917552:VRW917554 WBS917552:WBS917554 WLO917552:WLO917554 WVK917552:WVK917554 IY983088:IY983090 SU983088:SU983090 ACQ983088:ACQ983090 AMM983088:AMM983090 AWI983088:AWI983090 BGE983088:BGE983090 BQA983088:BQA983090 BZW983088:BZW983090 CJS983088:CJS983090 CTO983088:CTO983090 DDK983088:DDK983090 DNG983088:DNG983090 DXC983088:DXC983090 EGY983088:EGY983090 EQU983088:EQU983090 FAQ983088:FAQ983090 FKM983088:FKM983090 FUI983088:FUI983090 GEE983088:GEE983090 GOA983088:GOA983090 GXW983088:GXW983090 HHS983088:HHS983090 HRO983088:HRO983090 IBK983088:IBK983090 ILG983088:ILG983090 IVC983088:IVC983090 JEY983088:JEY983090 JOU983088:JOU983090 JYQ983088:JYQ983090 KIM983088:KIM983090 KSI983088:KSI983090 LCE983088:LCE983090 LMA983088:LMA983090 LVW983088:LVW983090 MFS983088:MFS983090 MPO983088:MPO983090 MZK983088:MZK983090 NJG983088:NJG983090 NTC983088:NTC983090 OCY983088:OCY983090 OMU983088:OMU983090 OWQ983088:OWQ983090 PGM983088:PGM983090 PQI983088:PQI983090 QAE983088:QAE983090 QKA983088:QKA983090 QTW983088:QTW983090 RDS983088:RDS983090 RNO983088:RNO983090 RXK983088:RXK983090 SHG983088:SHG983090 SRC983088:SRC983090 TAY983088:TAY983090 TKU983088:TKU983090 TUQ983088:TUQ983090 UEM983088:UEM983090 UOI983088:UOI983090 UYE983088:UYE983090 VIA983088:VIA983090 VRW983088:VRW983090 WBS983088:WBS983090 WLO983088:WLO983090 WVK983088:WVK983090 WVK26:WVK89 IY26:IY89 SU26:SU89 ACQ26:ACQ89 AMM26:AMM89 AWI26:AWI89 BGE26:BGE89 BQA26:BQA89 BZW26:BZW89 CJS26:CJS89 CTO26:CTO89 DDK26:DDK89 DNG26:DNG89 DXC26:DXC89 EGY26:EGY89 EQU26:EQU89 FAQ26:FAQ89 FKM26:FKM89 FUI26:FUI89 GEE26:GEE89 GOA26:GOA89 GXW26:GXW89 HHS26:HHS89 HRO26:HRO89 IBK26:IBK89 ILG26:ILG89 IVC26:IVC89 JEY26:JEY89 JOU26:JOU89 JYQ26:JYQ89 KIM26:KIM89 KSI26:KSI89 LCE26:LCE89 LMA26:LMA89 LVW26:LVW89 MFS26:MFS89 MPO26:MPO89 MZK26:MZK89 NJG26:NJG89 NTC26:NTC89 OCY26:OCY89 OMU26:OMU89 OWQ26:OWQ89 PGM26:PGM89 PQI26:PQI89 QAE26:QAE89 QKA26:QKA89 QTW26:QTW89 RDS26:RDS89 RNO26:RNO89 RXK26:RXK89 SHG26:SHG89 SRC26:SRC89 TAY26:TAY89 TKU26:TKU89 TUQ26:TUQ89 UEM26:UEM89 UOI26:UOI89 UYE26:UYE89 VIA26:VIA89 VRW26:VRW89 WBS26:WBS89 WLO26:WLO89" xr:uid="{00000000-0002-0000-0600-000000000000}"/>
  </dataValidations>
  <printOptions horizontalCentered="1" verticalCentered="1"/>
  <pageMargins left="0.31496062992125984" right="0.31496062992125984" top="0.19685039370078741" bottom="0.19685039370078741" header="0" footer="0"/>
  <pageSetup scale="38" orientation="landscape" r:id="rId1"/>
  <headerFooter alignWithMargins="0"/>
  <rowBreaks count="2" manualBreakCount="2">
    <brk id="47" max="36" man="1"/>
    <brk id="104" max="36" man="1"/>
  </rowBreaks>
  <colBreaks count="1" manualBreakCount="1">
    <brk id="37" min="11" max="10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
  <dimension ref="A2:O50"/>
  <sheetViews>
    <sheetView showGridLines="0" zoomScale="85" zoomScaleNormal="85" workbookViewId="0"/>
  </sheetViews>
  <sheetFormatPr defaultColWidth="0" defaultRowHeight="15"/>
  <cols>
    <col min="1" max="15" width="11.42578125" customWidth="1"/>
    <col min="16" max="16384" width="11.42578125" hidden="1"/>
  </cols>
  <sheetData>
    <row r="2" spans="5:15">
      <c r="E2" s="442" t="s">
        <v>618</v>
      </c>
      <c r="F2" s="443"/>
      <c r="G2" s="443"/>
      <c r="H2" s="443"/>
      <c r="I2" s="443"/>
      <c r="J2" s="443"/>
      <c r="K2" s="443"/>
      <c r="L2" s="443"/>
      <c r="M2" s="443"/>
      <c r="N2" s="443"/>
      <c r="O2" s="443"/>
    </row>
    <row r="3" spans="5:15">
      <c r="E3" s="443"/>
      <c r="F3" s="443"/>
      <c r="G3" s="443"/>
      <c r="H3" s="443"/>
      <c r="I3" s="443"/>
      <c r="J3" s="443"/>
      <c r="K3" s="443"/>
      <c r="L3" s="443"/>
      <c r="M3" s="443"/>
      <c r="N3" s="443"/>
      <c r="O3" s="443"/>
    </row>
    <row r="4" spans="5:15">
      <c r="E4" s="443"/>
      <c r="F4" s="443"/>
      <c r="G4" s="443"/>
      <c r="H4" s="443"/>
      <c r="I4" s="443"/>
      <c r="J4" s="443"/>
      <c r="K4" s="443"/>
      <c r="L4" s="443"/>
      <c r="M4" s="443"/>
      <c r="N4" s="443"/>
      <c r="O4" s="443"/>
    </row>
    <row r="5" spans="5:15">
      <c r="E5" s="443"/>
      <c r="F5" s="443"/>
      <c r="G5" s="443"/>
      <c r="H5" s="443"/>
      <c r="I5" s="443"/>
      <c r="J5" s="443"/>
      <c r="K5" s="443"/>
      <c r="L5" s="443"/>
      <c r="M5" s="443"/>
      <c r="N5" s="443"/>
      <c r="O5" s="443"/>
    </row>
    <row r="6" spans="5:15">
      <c r="E6" s="443"/>
      <c r="F6" s="443"/>
      <c r="G6" s="443"/>
      <c r="H6" s="443"/>
      <c r="I6" s="443"/>
      <c r="J6" s="443"/>
      <c r="K6" s="443"/>
      <c r="L6" s="443"/>
      <c r="M6" s="443"/>
      <c r="N6" s="443"/>
      <c r="O6" s="443"/>
    </row>
    <row r="7" spans="5:15">
      <c r="E7" s="443"/>
      <c r="F7" s="443"/>
      <c r="G7" s="443"/>
      <c r="H7" s="443"/>
      <c r="I7" s="443"/>
      <c r="J7" s="443"/>
      <c r="K7" s="443"/>
      <c r="L7" s="443"/>
      <c r="M7" s="443"/>
      <c r="N7" s="443"/>
      <c r="O7" s="443"/>
    </row>
    <row r="8" spans="5:15">
      <c r="E8" s="443"/>
      <c r="F8" s="443"/>
      <c r="G8" s="443"/>
      <c r="H8" s="443"/>
      <c r="I8" s="443"/>
      <c r="J8" s="443"/>
      <c r="K8" s="443"/>
      <c r="L8" s="443"/>
      <c r="M8" s="443"/>
      <c r="N8" s="443"/>
      <c r="O8" s="443"/>
    </row>
    <row r="9" spans="5:15">
      <c r="E9" s="443"/>
      <c r="F9" s="443"/>
      <c r="G9" s="443"/>
      <c r="H9" s="443"/>
      <c r="I9" s="443"/>
      <c r="J9" s="443"/>
      <c r="K9" s="443"/>
      <c r="L9" s="443"/>
      <c r="M9" s="443"/>
      <c r="N9" s="443"/>
      <c r="O9" s="443"/>
    </row>
    <row r="10" spans="5:15">
      <c r="E10" s="443"/>
      <c r="F10" s="443"/>
      <c r="G10" s="443"/>
      <c r="H10" s="443"/>
      <c r="I10" s="443"/>
      <c r="J10" s="443"/>
      <c r="K10" s="443"/>
      <c r="L10" s="443"/>
      <c r="M10" s="443"/>
      <c r="N10" s="443"/>
      <c r="O10" s="443"/>
    </row>
    <row r="11" spans="5:15">
      <c r="E11" s="443"/>
      <c r="F11" s="443"/>
      <c r="G11" s="443"/>
      <c r="H11" s="443"/>
      <c r="I11" s="443"/>
      <c r="J11" s="443"/>
      <c r="K11" s="443"/>
      <c r="L11" s="443"/>
      <c r="M11" s="443"/>
      <c r="N11" s="443"/>
      <c r="O11" s="443"/>
    </row>
    <row r="12" spans="5:15">
      <c r="E12" s="443"/>
      <c r="F12" s="443"/>
      <c r="G12" s="443"/>
      <c r="H12" s="443"/>
      <c r="I12" s="443"/>
      <c r="J12" s="443"/>
      <c r="K12" s="443"/>
      <c r="L12" s="443"/>
      <c r="M12" s="443"/>
      <c r="N12" s="443"/>
      <c r="O12" s="443"/>
    </row>
    <row r="13" spans="5:15">
      <c r="E13" s="443"/>
      <c r="F13" s="443"/>
      <c r="G13" s="443"/>
      <c r="H13" s="443"/>
      <c r="I13" s="443"/>
      <c r="J13" s="443"/>
      <c r="K13" s="443"/>
      <c r="L13" s="443"/>
      <c r="M13" s="443"/>
      <c r="N13" s="443"/>
      <c r="O13" s="443"/>
    </row>
    <row r="49" spans="1:11" ht="15.75">
      <c r="A49" s="173" t="s">
        <v>619</v>
      </c>
      <c r="B49" s="5"/>
      <c r="C49" s="5"/>
      <c r="D49" s="5"/>
      <c r="E49" s="5"/>
      <c r="F49" s="5"/>
      <c r="G49" s="5"/>
      <c r="H49" s="5"/>
      <c r="I49" s="5"/>
      <c r="J49" s="5"/>
      <c r="K49" s="5"/>
    </row>
    <row r="50" spans="1:11" ht="31.5" customHeight="1">
      <c r="A50" s="174" t="s">
        <v>620</v>
      </c>
      <c r="B50" s="5"/>
      <c r="C50" s="5"/>
      <c r="D50" s="5"/>
      <c r="E50" s="5"/>
      <c r="F50" s="5"/>
      <c r="G50" s="5"/>
      <c r="H50" s="5"/>
      <c r="I50" s="5"/>
      <c r="J50" s="5"/>
      <c r="K50" s="5"/>
    </row>
  </sheetData>
  <sheetProtection sheet="1" objects="1" scenarios="1" autoFilter="0"/>
  <mergeCells count="1">
    <mergeCell ref="E2:O13"/>
  </mergeCells>
  <hyperlinks>
    <hyperlink ref="A50" r:id="rId1" xr:uid="{00000000-0004-0000-0700-00000000000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0">
    <tabColor rgb="FFFFFF00"/>
  </sheetPr>
  <dimension ref="B1:O21"/>
  <sheetViews>
    <sheetView zoomScale="90" zoomScaleNormal="90" workbookViewId="0"/>
  </sheetViews>
  <sheetFormatPr defaultColWidth="11.42578125" defaultRowHeight="15"/>
  <cols>
    <col min="1" max="1" width="1.140625" customWidth="1"/>
    <col min="2" max="2" width="27" customWidth="1"/>
    <col min="3" max="3" width="42.140625" style="159" customWidth="1"/>
    <col min="4" max="4" width="32.28515625" customWidth="1"/>
    <col min="5" max="5" width="19" style="160" customWidth="1"/>
    <col min="6" max="6" width="18.5703125" style="147" customWidth="1"/>
    <col min="7" max="7" width="14.7109375" bestFit="1" customWidth="1"/>
  </cols>
  <sheetData>
    <row r="1" spans="2:15">
      <c r="C1"/>
      <c r="E1"/>
      <c r="F1"/>
    </row>
    <row r="2" spans="2:15" ht="15" customHeight="1">
      <c r="C2"/>
      <c r="F2" s="172"/>
      <c r="G2" s="172"/>
      <c r="H2" s="172"/>
      <c r="I2" s="172"/>
      <c r="J2" s="172"/>
      <c r="K2" s="172"/>
      <c r="L2" s="172"/>
      <c r="M2" s="172"/>
      <c r="N2" s="172"/>
      <c r="O2" s="172"/>
    </row>
    <row r="3" spans="2:15" ht="15" customHeight="1">
      <c r="C3"/>
      <c r="E3" s="172"/>
      <c r="F3" s="172"/>
      <c r="G3" s="172"/>
      <c r="H3" s="172"/>
      <c r="I3" s="172"/>
      <c r="J3" s="172"/>
      <c r="K3" s="172"/>
      <c r="L3" s="172"/>
      <c r="M3" s="172"/>
      <c r="N3" s="172"/>
      <c r="O3" s="172"/>
    </row>
    <row r="4" spans="2:15" ht="15" customHeight="1">
      <c r="C4"/>
      <c r="E4" s="172"/>
      <c r="F4" s="172"/>
      <c r="G4" s="172"/>
      <c r="H4" s="172"/>
      <c r="I4" s="172"/>
      <c r="J4" s="172"/>
      <c r="K4" s="172"/>
      <c r="L4" s="172"/>
      <c r="M4" s="172"/>
      <c r="N4" s="172"/>
      <c r="O4" s="172"/>
    </row>
    <row r="5" spans="2:15" ht="46.5" customHeight="1">
      <c r="C5" s="450" t="s">
        <v>621</v>
      </c>
      <c r="D5" s="450"/>
      <c r="E5" s="450"/>
      <c r="F5" s="450"/>
      <c r="G5" s="172"/>
      <c r="H5" s="172"/>
      <c r="I5" s="172"/>
      <c r="J5" s="172"/>
      <c r="K5" s="172"/>
      <c r="L5" s="172"/>
      <c r="M5" s="172"/>
      <c r="N5" s="172"/>
      <c r="O5" s="172"/>
    </row>
    <row r="6" spans="2:15" ht="15" customHeight="1">
      <c r="C6"/>
      <c r="E6" s="172"/>
      <c r="F6" s="172"/>
      <c r="G6" s="172"/>
      <c r="H6" s="172"/>
      <c r="I6" s="172"/>
      <c r="J6" s="172"/>
      <c r="K6" s="172"/>
      <c r="L6" s="172"/>
      <c r="M6" s="172"/>
      <c r="N6" s="172"/>
      <c r="O6" s="172"/>
    </row>
    <row r="7" spans="2:15" ht="15" customHeight="1">
      <c r="C7"/>
      <c r="E7" s="172"/>
      <c r="F7" s="172"/>
      <c r="G7" s="172"/>
      <c r="H7" s="172"/>
      <c r="I7" s="172"/>
      <c r="J7" s="172"/>
      <c r="K7" s="172"/>
      <c r="L7" s="172"/>
      <c r="M7" s="172"/>
      <c r="N7" s="172"/>
      <c r="O7" s="172"/>
    </row>
    <row r="8" spans="2:15" ht="15" customHeight="1">
      <c r="C8"/>
      <c r="E8" s="172"/>
      <c r="F8" s="172"/>
      <c r="G8" s="172"/>
      <c r="H8" s="172"/>
      <c r="I8" s="172"/>
      <c r="J8" s="172"/>
      <c r="K8" s="172"/>
      <c r="L8" s="172"/>
      <c r="M8" s="172"/>
      <c r="N8" s="172"/>
      <c r="O8" s="172"/>
    </row>
    <row r="9" spans="2:15" ht="15" customHeight="1">
      <c r="C9"/>
      <c r="E9" s="172"/>
      <c r="F9" s="172"/>
      <c r="G9" s="172"/>
      <c r="H9" s="172"/>
      <c r="I9" s="172"/>
      <c r="J9" s="172"/>
      <c r="K9" s="172"/>
      <c r="L9" s="172"/>
      <c r="M9" s="172"/>
      <c r="N9" s="172"/>
      <c r="O9" s="172"/>
    </row>
    <row r="10" spans="2:15" ht="15" customHeight="1">
      <c r="C10"/>
      <c r="E10" s="172"/>
      <c r="F10" s="172"/>
      <c r="G10" s="172"/>
      <c r="H10" s="172"/>
      <c r="I10" s="172"/>
      <c r="J10" s="172"/>
      <c r="K10" s="172"/>
      <c r="L10" s="172"/>
      <c r="M10" s="172"/>
      <c r="N10" s="172"/>
      <c r="O10" s="172"/>
    </row>
    <row r="11" spans="2:15" ht="15" customHeight="1">
      <c r="C11"/>
      <c r="E11" s="172"/>
      <c r="F11" s="172"/>
      <c r="G11" s="172"/>
      <c r="H11" s="172"/>
      <c r="I11" s="172"/>
      <c r="J11" s="172"/>
      <c r="K11" s="172"/>
      <c r="L11" s="172"/>
      <c r="M11" s="172"/>
      <c r="N11" s="172"/>
      <c r="O11" s="172"/>
    </row>
    <row r="12" spans="2:15" ht="16.149999999999999" customHeight="1">
      <c r="B12" s="444" t="s">
        <v>22</v>
      </c>
      <c r="C12" s="445"/>
      <c r="D12" s="445"/>
      <c r="E12" s="445"/>
      <c r="F12" s="446"/>
    </row>
    <row r="13" spans="2:15" ht="14.45" customHeight="1">
      <c r="B13" s="444" t="s">
        <v>622</v>
      </c>
      <c r="C13" s="445"/>
      <c r="D13" s="445"/>
      <c r="E13" s="445"/>
      <c r="F13" s="446"/>
    </row>
    <row r="14" spans="2:15">
      <c r="B14" s="155" t="s">
        <v>623</v>
      </c>
      <c r="C14" s="155" t="s">
        <v>624</v>
      </c>
      <c r="D14" s="155" t="s">
        <v>625</v>
      </c>
      <c r="E14" s="155" t="s">
        <v>626</v>
      </c>
      <c r="F14" s="155" t="s">
        <v>627</v>
      </c>
    </row>
    <row r="15" spans="2:15" ht="30">
      <c r="B15" s="156" t="s">
        <v>628</v>
      </c>
      <c r="C15" s="157" t="s">
        <v>226</v>
      </c>
      <c r="D15" s="157" t="s">
        <v>227</v>
      </c>
      <c r="E15" s="157" t="s">
        <v>629</v>
      </c>
      <c r="F15" s="157" t="s">
        <v>630</v>
      </c>
    </row>
    <row r="16" spans="2:15" ht="45">
      <c r="B16" s="156" t="s">
        <v>631</v>
      </c>
      <c r="C16" s="157" t="s">
        <v>228</v>
      </c>
      <c r="D16" s="157" t="s">
        <v>229</v>
      </c>
      <c r="E16" s="157" t="s">
        <v>629</v>
      </c>
      <c r="F16" s="157" t="s">
        <v>632</v>
      </c>
    </row>
    <row r="17" spans="2:6" ht="30">
      <c r="B17" s="156" t="s">
        <v>633</v>
      </c>
      <c r="C17" s="157" t="s">
        <v>230</v>
      </c>
      <c r="D17" s="157" t="s">
        <v>231</v>
      </c>
      <c r="E17" s="157" t="s">
        <v>629</v>
      </c>
      <c r="F17" s="157" t="s">
        <v>634</v>
      </c>
    </row>
    <row r="18" spans="2:6" ht="37.15" customHeight="1">
      <c r="B18" s="447" t="s">
        <v>635</v>
      </c>
      <c r="C18" s="157" t="s">
        <v>232</v>
      </c>
      <c r="D18" s="157" t="s">
        <v>233</v>
      </c>
      <c r="E18" s="157" t="s">
        <v>629</v>
      </c>
      <c r="F18" s="157" t="s">
        <v>636</v>
      </c>
    </row>
    <row r="19" spans="2:6" ht="30">
      <c r="B19" s="448"/>
      <c r="C19" s="157" t="s">
        <v>234</v>
      </c>
      <c r="D19" s="157" t="s">
        <v>235</v>
      </c>
      <c r="E19" s="157" t="s">
        <v>629</v>
      </c>
      <c r="F19" s="157" t="s">
        <v>637</v>
      </c>
    </row>
    <row r="20" spans="2:6" ht="45.6" customHeight="1">
      <c r="B20" s="448"/>
      <c r="C20" s="157" t="s">
        <v>236</v>
      </c>
      <c r="D20" s="157" t="s">
        <v>235</v>
      </c>
      <c r="E20" s="157" t="s">
        <v>629</v>
      </c>
      <c r="F20" s="158" t="s">
        <v>634</v>
      </c>
    </row>
    <row r="21" spans="2:6" ht="44.45" customHeight="1">
      <c r="B21" s="449"/>
      <c r="C21" s="157" t="s">
        <v>237</v>
      </c>
      <c r="D21" s="157" t="s">
        <v>238</v>
      </c>
      <c r="E21" s="157" t="s">
        <v>629</v>
      </c>
      <c r="F21" s="157" t="s">
        <v>636</v>
      </c>
    </row>
  </sheetData>
  <sheetProtection algorithmName="SHA-512" hashValue="a18iTWeSYQ2CuYE5HS8fQlKI0FImLSITy855ZvTKESenQjjZY9fzsNtHeDSZ7ura506eWlBZxVVYQfs1n1bLrw==" saltValue="TqZgqle+IriRDq5jm8pbjA==" spinCount="100000" sheet="1" objects="1" scenarios="1" autoFilter="0"/>
  <mergeCells count="4">
    <mergeCell ref="B12:F12"/>
    <mergeCell ref="B13:F13"/>
    <mergeCell ref="B18:B21"/>
    <mergeCell ref="C5:F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Fernando Castro Coral</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subject/>
  <dc:creator>Fernando Castro Coral</dc:creator>
  <cp:keywords/>
  <dc:description/>
  <cp:lastModifiedBy>Andres</cp:lastModifiedBy>
  <cp:revision/>
  <dcterms:created xsi:type="dcterms:W3CDTF">2018-01-05T11:47:46Z</dcterms:created>
  <dcterms:modified xsi:type="dcterms:W3CDTF">2022-12-21T22:14:25Z</dcterms:modified>
  <cp:category/>
  <cp:contentStatus/>
</cp:coreProperties>
</file>