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aprevisora-my.sharepoint.com/personal/sandraj_ramirez_previsora_gov_co/Documents/sandra ramirez D/G. CONTRATACION/Reportes/Contratos vigentes Pagina web/2026/"/>
    </mc:Choice>
  </mc:AlternateContent>
  <xr:revisionPtr revIDLastSave="151" documentId="8_{81C51D73-C3A7-4DC8-849B-9D834E75C9B7}" xr6:coauthVersionLast="47" xr6:coauthVersionMax="47" xr10:uidLastSave="{F397EA83-B055-4D78-957D-C5CF27B288AA}"/>
  <bookViews>
    <workbookView xWindow="-110" yWindow="-110" windowWidth="19420" windowHeight="11500" activeTab="1" xr2:uid="{956FF435-0231-4093-B90B-8DB4A9CB7824}"/>
  </bookViews>
  <sheets>
    <sheet name="2026" sheetId="1" r:id="rId1"/>
    <sheet name="Vigencia anterior"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94" i="2" l="1"/>
  <c r="J94" i="2"/>
  <c r="K94" i="2"/>
  <c r="T94" i="2"/>
  <c r="U94" i="2"/>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K190" i="1" l="1"/>
  <c r="J190" i="1"/>
  <c r="C190" i="1"/>
  <c r="U190" i="1"/>
</calcChain>
</file>

<file path=xl/sharedStrings.xml><?xml version="1.0" encoding="utf-8"?>
<sst xmlns="http://schemas.openxmlformats.org/spreadsheetml/2006/main" count="2992" uniqueCount="1343">
  <si>
    <t xml:space="preserve">ÁREA QUE CONTRATA </t>
  </si>
  <si>
    <t>MODALIDAD DE SELECCIÓN 
(CONTRATACIÓN)</t>
  </si>
  <si>
    <t>N° DE CONTRATO</t>
  </si>
  <si>
    <t>FECHA SUSCRIPCIÓN DEL CONTRATO</t>
  </si>
  <si>
    <t>CLASE DE CONTRATO</t>
  </si>
  <si>
    <t>OBJETO DEL CONTRATO</t>
  </si>
  <si>
    <t>TIPO DE IDENTIFICACIÓN CONTRATISTA</t>
  </si>
  <si>
    <t>N° DE IDENTIFICACIÓN DEL CONTRATISTA</t>
  </si>
  <si>
    <t>RAZÓN SOCIAL DEL CONTRATISTA</t>
  </si>
  <si>
    <t>VALOR TOTAL DEL CONTRATO CON IVA
(en pesos)
(inicial)</t>
  </si>
  <si>
    <t xml:space="preserve">VALOR TOTAL CONTRATO CON IVA
(VALOR INICIAL + ADICIONES) </t>
  </si>
  <si>
    <t>PLAZO DEL CONTRATO
 (inicial)
(días)</t>
  </si>
  <si>
    <t>PRÓRROGA
(SI / NO)</t>
  </si>
  <si>
    <t>ADICIONES: NÚMERO DE DÍAS</t>
  </si>
  <si>
    <t>SUSPENSIÓN (SI/NO)</t>
  </si>
  <si>
    <t>NÚMERO DE DÍAS SUSPENSIÓN</t>
  </si>
  <si>
    <t>FECHA INICIO CONTRATO</t>
  </si>
  <si>
    <t>FECHA TERMINACIÓN DEL CONTRATO
(inicial + prórroga)</t>
  </si>
  <si>
    <t>VALOR PAGADO
(en pesos)
(CON IVA)</t>
  </si>
  <si>
    <t>Gerencia de Desarrollo Comercial</t>
  </si>
  <si>
    <t>CONTRATACIÓN DIRECTA</t>
  </si>
  <si>
    <t>001-2026</t>
  </si>
  <si>
    <t>23 PRESTACIÓN DE SERVICIOS</t>
  </si>
  <si>
    <t>Servicio transaccional para la comercialización, administración y recaudo para las pólizas de Accidentes Personales en ambiente WEB.</t>
  </si>
  <si>
    <t>Subgerencia Desarrollo de Talento Humano</t>
  </si>
  <si>
    <t>002-2026</t>
  </si>
  <si>
    <t>Prestar sus servicios para la realización de estudios de seguridad a cada uno de los candidatos seleccionados para cubrir las vacantes de LA PREVISORA S.A. a través de la
verificación de antecedentes penales y judiciales ante organismos del Estado, verificación de referencias laborales, académicas y personales, visita domiciliaria.</t>
  </si>
  <si>
    <t>Gerencia de Riesgos</t>
  </si>
  <si>
    <t>003-2026</t>
  </si>
  <si>
    <t xml:space="preserve">Prestar los servicios para poner a disposición de La Previsora un sistema de información desplegado como un SaaS (Software as a Services) en la nube del fabricante, que
permita la gestión consolidada de los riesgos de La Previsora S.A. </t>
  </si>
  <si>
    <t xml:space="preserve">Subgerencia de Recursos Físicos </t>
  </si>
  <si>
    <t>004-2026</t>
  </si>
  <si>
    <t>19 MANTENIMIENTO y/o REPARACIÓN</t>
  </si>
  <si>
    <t>Prestar los servicios de mantenimiento preventivo y correctivo a las unidades de aire acondicionado de precisión
y confort.</t>
  </si>
  <si>
    <t xml:space="preserve">Oficina De Prevención De Riesgos </t>
  </si>
  <si>
    <t>005-2026</t>
  </si>
  <si>
    <t>Prestar los servicios de inspección de los bienes de propiedad de los clientes y/o asegurados, así como los servicios de administración de riesgos y control de pérdidas.</t>
  </si>
  <si>
    <t>Gerencia De Tecnología De La Información</t>
  </si>
  <si>
    <t>INVITACIÓN ABIERTA</t>
  </si>
  <si>
    <t>006-2026</t>
  </si>
  <si>
    <t>Proveer el licenciamiento del software Adobe Creative Cloud, el licenciamiento de Adobe Acrobat Pro y prestar el servicio de soporte técnico.</t>
  </si>
  <si>
    <t>Gerencia Contable Y Tributaria</t>
  </si>
  <si>
    <t>007-2026</t>
  </si>
  <si>
    <t>Servicios de diseño del proceso contable para NIIF 17 desarrollando un Subledger en Excel, a partir de los resultados del cálculo actuarial generado en la herramienta PROPHET, así como la definición de los requerimientos para la adaptación del General Ledger a NIIF 17.</t>
  </si>
  <si>
    <t>Oficina De Transportes</t>
  </si>
  <si>
    <t>008-2026</t>
  </si>
  <si>
    <t>Permitir el uso de la plataforma tecnológica SILOGRAN para la captura de todos y cada uno de los despachos que realicen los clientes asegurados por La Previsora en los diferentes productos del ramo de transportes, para la emisión de pólizas de seguro, certificados individuales de pólizas específicas de transporte de mercancías, excesos de pólizas y Previ-Trayectos, así como también permitir el cálculo de las primas causadas en un lapso determinado del portafolio del ramo
de transportes.</t>
  </si>
  <si>
    <t xml:space="preserve">Gerencia De Innovación Y Procesos 
Subgerencia De Mejoramiento De Procesos </t>
  </si>
  <si>
    <t>009-2026</t>
  </si>
  <si>
    <t>Prestar por sus servicios de apoyo a la gestión, para atender las solicitudes documentales de la plataforma Isolución, realizar el seguimiento a las acciones de mejora incluyendo la generación de notificaciones, acompañar y apoyar el seguimiento a las actividades programadas en el SGI, así como atender las iniciativas de mejoramiento de procesos que se le asignen y generar los informes que se requieran.</t>
  </si>
  <si>
    <t>Subgerencia de Planeación Comercial</t>
  </si>
  <si>
    <t>010-2026</t>
  </si>
  <si>
    <t>Realizar la encuesta de calidad del servicio de las compañías de seguros durante el 2025.</t>
  </si>
  <si>
    <t>011-2026</t>
  </si>
  <si>
    <t>Prestar los servicios de prevención vial especializados para los diferentes clientes del ramo de automóviles.</t>
  </si>
  <si>
    <t>012-2026</t>
  </si>
  <si>
    <t>Prestar los servicio de análisis dieléctrico, fisicoquímico, cromatográfico de gases, furanos y PCB´s a los transformadores eléctricos; análisis de vibraciones; diagnóstico de motores eléctricos mediante pruebas dinámicas y/o estáticas; inspección ultrasónica, inspección termográfica y monitoreo en línea para determinar parámetros
de calidad de energía.</t>
  </si>
  <si>
    <t>013-2026</t>
  </si>
  <si>
    <t>Prestar sus servicios de formación y capacitación para el desarrollo de habilidades en tecnologías de la información, ofimática y analítica de datos, por medio de plataformas de ambientes colaborativos para los funcionarios de la Entidad, usando las diferentes aplicaciones de la suite de Microsoft Office
365 y herramientas para la analítica de datos.</t>
  </si>
  <si>
    <t>Subgerencia De Planeación Y Proyectos De Ti</t>
  </si>
  <si>
    <t>014-2026</t>
  </si>
  <si>
    <t>Prestar los servicios de desarrollo (evolutivo y proyectos), soporte y mantenimiento de productos de software (bajo un modelo operativo tipo fábrica de software) al SISTEMA SISE y servicios de staffing.</t>
  </si>
  <si>
    <t>Subgerencia de Impuestos</t>
  </si>
  <si>
    <t>015-2026</t>
  </si>
  <si>
    <t>Prestar el servicio de licenciamiento, mantenimiento y actualización del Software CERTAX.</t>
  </si>
  <si>
    <t>016-2026</t>
  </si>
  <si>
    <t>Prestar los servicios de inspección de los bienes de propiedad de los clientes y/o asegurados, así como los
servicios de administración de riesgos y control de perdidas.</t>
  </si>
  <si>
    <t>Gerencia De Actuaría</t>
  </si>
  <si>
    <t>017-2026</t>
  </si>
  <si>
    <t>Prestar el servicio de cálculo actuarial de pensiones bajo las normas NIIF y norma local colombiana.</t>
  </si>
  <si>
    <t xml:space="preserve">Gerencia Jurídica </t>
  </si>
  <si>
    <t>018-2026</t>
  </si>
  <si>
    <t>Prestar servicios de asesoría y acompañamiento legal especializado en el diseño, implementación y ejecución de políticas de protección de datos personales.</t>
  </si>
  <si>
    <t>019-2026</t>
  </si>
  <si>
    <t>Prestar sus servicios profesionales en la Gerencia Contable y Tributaria para la elaboración y prevalidación de Información Exógena año gravable 2025 - vigencia 2026.</t>
  </si>
  <si>
    <t>020-2026</t>
  </si>
  <si>
    <t>Prestar el servicio de análisis jurídico y técnico orientado a la mitigación de riesgos y reducción de la siniestralidad en las distintas coberturas de la póliza de Responsabilidad Civil para clínicas, hospitales y responsabilidad médica individual, garantizando la adecuada interpretación contractual y el cumplimiento normativo aplicable.</t>
  </si>
  <si>
    <t>021-2026</t>
  </si>
  <si>
    <t>Prestar el servicio de Administración de Riesgos en los ramos de Manejo, Infidelidad y
Riesgos Financieros (IRF) y Cyber, para los clientes asignados por la Oficina de
Prevención de Riesgos.</t>
  </si>
  <si>
    <t>022-2026</t>
  </si>
  <si>
    <t>Prestar los servicios profesionales especializados con plena autonomía técnica, administrativa y
operacional en el proceso de elaboración de las TVD (Tablas de Valoración Documental).</t>
  </si>
  <si>
    <t>023-2026</t>
  </si>
  <si>
    <t>024-2026</t>
  </si>
  <si>
    <t>025-2026</t>
  </si>
  <si>
    <t>prestar los servicios de apoyo a la gestión a la Subgerencia de Recursos Físicos en la ejecución de procesos administrativos, contables y documentales, garantizando el cumplimiento de los lineamientos internos y la continuidad operativa.</t>
  </si>
  <si>
    <t>Gerencia de Servicio</t>
  </si>
  <si>
    <t>026-2026</t>
  </si>
  <si>
    <t>Prestar sus servicios para orientar y brindar asistencia técnica en la transferencia metodológica de la estrategia nueva Pangea a seis (6) colegios del país.</t>
  </si>
  <si>
    <t>027-2026</t>
  </si>
  <si>
    <t>Prestar sus servicios para el diseño, automatización, documentación e implementación de metodologías y sus respectivos códigos, aplicados al cálculo de la rentabilidad del portafolio de inversiones, la estimación del Valor en Riesgo (VaR) normativo y propio, incluyendo acompañamiento técnico y capacitación.</t>
  </si>
  <si>
    <t>028-2026</t>
  </si>
  <si>
    <t>Prestar sus servicios profesionales en el proceso de facturación electrónica que garantice el cumplimiento normativo derivado de la aplicación de la Resolución 165 de 2023 de la DIAN en lo referente al proceso de emisión del documento soporte generado y recibido por la Compañía, así como el monitoreo simultaneo del Sistema de Documento Soporte, su correcta emisión y transmisión a la DIAN acorde a las disposiciones normativas establecidas.</t>
  </si>
  <si>
    <t>029-2026</t>
  </si>
  <si>
    <t>Prestar el servicio de administración de riesgos para el ramo de Transportes de los clientes asignados por la Oficina de Transportes y la Oficina de Prevención de Riesgos.</t>
  </si>
  <si>
    <t>Gerencia De Litigios</t>
  </si>
  <si>
    <t>030-2026</t>
  </si>
  <si>
    <t>Prestar sus servicios profesionales en la Gerencia de Litigios, con el fin de contribuir al fortalecimiento en la gestión y seguimiento de los Procesos Judiciales, Procedimientos Administrativos y Juicios Fiscales a nivel Nacional.</t>
  </si>
  <si>
    <t>031-2026</t>
  </si>
  <si>
    <t>Prestar sus servicios para el desarrollo de las actividades de identificación, análisis, evaluación, monitoreo, control y reporte de los riesgos financieros a los que puede estar expuesta la entidad, incluyendo riesgos de mercado, crédito, liquidez y riesgo operacional, así como apoyar en la implementación y seguimiento de políticas, metodologías y herramientas de gestión de riesgos, en cumplimiento del marco normativo vigente y las mejores prácticas del sector
asegurador.</t>
  </si>
  <si>
    <t>032-2026</t>
  </si>
  <si>
    <t>prestar sus servicios profesionales en la Gerencia de Litigios, con el fin de contribuir al fortalecimiento en la gestión y seguimiento de los Procesos Judiciales, Procedimientos Administrativos y Juicios Fiscales a nivel Nacional.</t>
  </si>
  <si>
    <t xml:space="preserve">Vicepresidencia Jurídica </t>
  </si>
  <si>
    <t>033-2026</t>
  </si>
  <si>
    <t>Prestar sus servicios profesionales en la Vicepresidencia Jurídica, en la ejecución de actividades concernientes a la gestión integral de la etapa de juzgamiento en Ia Instancia de los procesos disciplinarios que adelanta la compañía, en el marco del
Código General Disciplinario (Ley 1952 de 2019), la Ley 2094 de 2021 y la Resolución Interna 059 de 2022.</t>
  </si>
  <si>
    <t>034-2026</t>
  </si>
  <si>
    <t>prestar sus servicios para la Gerencia de Litigios, con el fin de contribuir al control y seguimiento para el proceso de pagos realizados desde la gerencia, garantizando la eficiencia en la gestión del grupo de pagos, así como en la ejecución directa del
registro de solicitudes y órdenes de pago de honorarios de defensa, sentencias judiciales, fallos y
conciliaciones.</t>
  </si>
  <si>
    <t>Subgerencia Administración de Personal</t>
  </si>
  <si>
    <t>035-2026</t>
  </si>
  <si>
    <t>Prestar los servicios de exámenes médicos ocupacionales a nivel nacional (Ingreso, Periódicos, Egreso, Post incapacidad, Reintegro Laboral, y cualquier otro servicio de Seguridad y Salud en el trabajo que se requiera para sus trabajadores, tales como (Análisis de Puesto de Trabajo, servicios de profesionales de la salud especialistas en SST.</t>
  </si>
  <si>
    <t>036-2026</t>
  </si>
  <si>
    <t>Prestar los servicios de apoyo operativo asistencial para la Gerencia de Litigios, con el fin de contribuir en las gestiones propias de la Gerencia y del Comité de Defensa y Conciliación de la compañía relativas a la proyección de documentos, distribución de comunicaciones a los abogados internos y externos sobre casos de agenda del comité,
proyecciones de actas de las sesiones ordinarias y extraordinarias, seguimiento a la firma de las actas.</t>
  </si>
  <si>
    <t>037-2026</t>
  </si>
  <si>
    <t>Realizar los trámites de registro y renovación de propiedad intelectual ante los entes respectivos, así como la asesoría jurídica relacionada con propiedad intelectual.</t>
  </si>
  <si>
    <t>Gerencia De Indemnizaciones Soat, Vida Y AP</t>
  </si>
  <si>
    <t>038-2026</t>
  </si>
  <si>
    <t>Prestar sus servicios profesionales para apoyar en las actividades jurídicas, técnicas y operativas requeridas en el proceso de indemnizaciones de los ramos SOAT y A.P.</t>
  </si>
  <si>
    <t>039-2026</t>
  </si>
  <si>
    <t>Prestar sus servicios profesionales para apoyar en las actividades jurídicas, técnicas y operativas requeridas en el proceso de indemnizaciones de los ramos SOAT y AP.</t>
  </si>
  <si>
    <t>040-2026</t>
  </si>
  <si>
    <t>Prestar sus servicios para la administración y mantenimiento de la página www.saberseguro.com, junto con la plataforma Moodle de cursos virtuales, acorde al Programa de Educación Financiera “Saber Seguro”.</t>
  </si>
  <si>
    <t>Secretaria General</t>
  </si>
  <si>
    <t>041-2026</t>
  </si>
  <si>
    <t xml:space="preserve">Prestar los servicios profesionales como asesor permanente de la Junta Directiva de La Previsora S.A. para los asuntos los jurídicos requeridos, así como para la profundización del modelo de gobernanza interno de la entidad y demás asuntos que puedan surgir en el curso de las sesiones de dicho órgano en su ejercicio de administración. </t>
  </si>
  <si>
    <t>Gerencia de Litigios / Gerencia Jurídica / Subgerencia de Recobros y Salvamentos / Subgerencia de Mantenimiento de Sistemas de Información</t>
  </si>
  <si>
    <t>042-2026</t>
  </si>
  <si>
    <t>Proveer una herramienta de administración de litigios bajo la modalidad de arrendamiento de licencia bajo un esquema Cloud Computing, para la gestión integral de los Procesos Judiciales, Procedimientos Administrativos, Juicios Fiscales Recobros y Embargos Contra Terceros de LA PREVISORA S.A..</t>
  </si>
  <si>
    <t>043-2026</t>
  </si>
  <si>
    <t>Realizar la inscripción de los funcionarios designados en los diferentes cursos, congresos, foros y seminarios que realiza la ASOCIACIÓN BANCARIA Y DE ENTIDADES FINANCIERAS DE COLOMBIA –ASOBANCARIA.</t>
  </si>
  <si>
    <t>044-2026</t>
  </si>
  <si>
    <t>Prestar sus servicios profesionales para apoyar el direccionamiento de procesos asociados al fortalecimiento de
una cultura de Sostenibilidad y Responsabilidad Social Empresarial (RSE), mediante la definición y
realización de estrategias y acciones dirigidas a los ejes temáticos Ambiental, Social y Gobernanza
(ASG), y la implementación de nuevos estándares.</t>
  </si>
  <si>
    <t>Subgerencia De Mantenimiento De Sistemas De Información</t>
  </si>
  <si>
    <t>045-2026</t>
  </si>
  <si>
    <t>Prestar sus servicios profesionales especializados para apoyar en temáticas de análisis, diseño e implementación de reportería
y tableros de control, usando técnicas de inteligencia de negocio.</t>
  </si>
  <si>
    <t xml:space="preserve">Oficina de Mercadeo Y Publicidad </t>
  </si>
  <si>
    <t>046-2026</t>
  </si>
  <si>
    <t>Prestar el servicio de montaje y ejecución del comité de gestión 2026, a través de presentaciones, capacitaciones y entrenamiento del equipo comercial y directivo a nivel nacional de la Previsora S.A.</t>
  </si>
  <si>
    <t>047-2026</t>
  </si>
  <si>
    <t>Prestar los servicios de inspección de los bienes de propiedad de los clientes y/o asegurados, así como los servicios
de administración de riesgos y control de perdidas.</t>
  </si>
  <si>
    <t>Gerencia Técnica De Seguros Patrimoniales Y Vida
Oficina De Cumplimiento Y Líneas Financieras</t>
  </si>
  <si>
    <t>048-2026</t>
  </si>
  <si>
    <t>Prestar prestar por sus propios medios y personal especializado, en forma independiente y en los términos y condiciones establecidos, los servicios de acceso a la plataforma web "Informa" para realizar las consultas de información comercial y financiera respecto de la identificación mínima de personas jurídicas, así como su situación financiera, jurídica, técnica, comercial y moral.</t>
  </si>
  <si>
    <t>049-2026</t>
  </si>
  <si>
    <t>050-2026</t>
  </si>
  <si>
    <t>Prestar servicios de apoyo administrativo para la atención de solicitudes de información, recolección, organización y análisis de datos, así como el soporte de implementación, seguimiento y documentación de controles relacionados con la gestión de riesgos operacionales de la entidad.</t>
  </si>
  <si>
    <t>Gerencia de Contratación</t>
  </si>
  <si>
    <t>051-2026</t>
  </si>
  <si>
    <t xml:space="preserve">prestar sus servicios profesionales administrativos para los procesos que adelante la Gerencia de Contratación, mediante seguimiento de trámites contractuales, manejo y actualización de la base de datos de contratación, elaboración de informes periódicos, así como la atención de requerimientos internos y externos de información contractual. 
	</t>
  </si>
  <si>
    <t>052-2026</t>
  </si>
  <si>
    <t>Prestar los servicios de apoyo a la gestión técnica operativa del proceso de indemnizaciones de los ramos Soat, Vida y AP.</t>
  </si>
  <si>
    <t>Gerencia de Talento Humano
Subgerencia Administración de Personal</t>
  </si>
  <si>
    <t>053-2026</t>
  </si>
  <si>
    <t>prestar sus servicios como entrenador para los equipos de baloncesto femenino y masculino de La Previsora. S.A.</t>
  </si>
  <si>
    <t>054-2026</t>
  </si>
  <si>
    <t>055-2026</t>
  </si>
  <si>
    <t>Prestar sus servicios como entrenador y director del equipo de voleibol de La Previsora S.A.</t>
  </si>
  <si>
    <t>056-2026</t>
  </si>
  <si>
    <t xml:space="preserve">Prestar sus servicios con el fin de contribuir al control y seguimiento para el proceso de pagos realizados desde la gerencia, garantizando el adecuado registro de solicitudes y órdenes de pago de honorarios de defensa, sentencias judiciales, fallos y conciliaciones. </t>
  </si>
  <si>
    <t>Presidencia</t>
  </si>
  <si>
    <t>057-2026</t>
  </si>
  <si>
    <t>Prestar sus servicios profesionales en el análisis y proyección de las decisiones de segunda instancia de los procesos disciplinarios que se adelanten al interior de La Previsora S.A. y en la emisión de los conceptos que en materia disciplinaria.</t>
  </si>
  <si>
    <t>CONTRATACIÓN SIMPLIFICADA</t>
  </si>
  <si>
    <t>058-2026</t>
  </si>
  <si>
    <t>Prestar el servicio por medio de la suscripción digital al diario La República especializado en economía, finanzas y negocios.</t>
  </si>
  <si>
    <t>059-2026</t>
  </si>
  <si>
    <t>Prestar sus servicios profesionales para apoyar al área de Secretaría General en la construcción de estrategias y la
gestión del cambio en la comunicación del Buen Gobierno Corporativo en la Compañía.</t>
  </si>
  <si>
    <t>060-2026</t>
  </si>
  <si>
    <t>Prestar sus servicios profesionales para la elaboración y prevalidación de Información Exógena año gravable 2025 - vigencia 2026, de acuerdo con lo establecido en la Ley 624 de 1989 – Estatuto Tributario.</t>
  </si>
  <si>
    <t>061-2026</t>
  </si>
  <si>
    <t>062-2026</t>
  </si>
  <si>
    <t>Prestar sus servicios de apoyo profesional para la Gerencia de Litigios, con el fin de contribuir al fortalecimiento en la gestión y
seguimiento de los Procesos Judiciales, Procedimientos Administrativos y Juicios Fiscales a nivel Nacional.</t>
  </si>
  <si>
    <t>063-2026</t>
  </si>
  <si>
    <t>Prestar los servicios de apoyo profesional para la Gerencia de Litigios, con el fin de contribuir al fortalecimiento en la gestión y
seguimiento de los Procesos Judiciales, Procedimientos Administrativos y Juicios Fiscales a nivel Nacional.</t>
  </si>
  <si>
    <t>064-2026</t>
  </si>
  <si>
    <t>065-2026</t>
  </si>
  <si>
    <t>Prestar sus servicios profesionales para apoyar en las actividades jurídicas y técnicas al proceso de indemnizaciones de los ramos SOAT y AP.</t>
  </si>
  <si>
    <t>066-2026</t>
  </si>
  <si>
    <t>Prestar los servicios de apoyo administrativo para la consolidación, actualización y seguimiento de información, reportes y registros de SARLAFT.</t>
  </si>
  <si>
    <t>067-2026</t>
  </si>
  <si>
    <t>Suministrar los refrigerios y brindar apoyo logístico para las actividades asociadas a los procesos de capacitación, formación y bienestar.</t>
  </si>
  <si>
    <t>068-2026</t>
  </si>
  <si>
    <t>7 COMPRAVENTA y/o SUMINISTRO</t>
  </si>
  <si>
    <t>Suministrar los elementos de SGSST, elementos de confort y para el desarrollo de las pausas activas, con las condiciones ergonómicas necesarias, así como los elementos de dotación para la Brigada de emergencia y de protección personal.</t>
  </si>
  <si>
    <t>069-2026</t>
  </si>
  <si>
    <t>Prestar sus servicios profesionales para apoyar al área de Secretaría General en la gestión, coordinación, seguimiento y consolidación de la información institucional relacionada con el Formulario Único de Reporte de Avance de la Gestión – FURAG, con el fin de fortalecer los procesos de planeación, seguimiento y reporte institucional asociados al Modelo Integrado de Planeación y Gestión – MIPG.</t>
  </si>
  <si>
    <t>070-2026</t>
  </si>
  <si>
    <t>Prestar los servicios de apoyo a la gestión técnica operativa del proceso de indemnizaciones de los ramos Soat, Vida y A.P.</t>
  </si>
  <si>
    <t>071-2026</t>
  </si>
  <si>
    <t>Prestar sus servicios profesionales de apoyo técnico-médicas relacionadas con la evaluación, análisis, verificación y seguimiento del proceso de indemnizaciones de los ramos Soat, Vida y A.P.</t>
  </si>
  <si>
    <t>072-2026</t>
  </si>
  <si>
    <t>Prestar los servicios necesarios para garantizar el envío del Kit de Bienvenida a través del canal oficial de WhatsApp definido por la compañía. Dicho Kit será remitido a los asegurados personas naturales de los ramos de Automóviles y Hogar, administradores de conjuntos residenciales correspondientes al ramo de Copropiedades.</t>
  </si>
  <si>
    <t>073-2026</t>
  </si>
  <si>
    <t>Conceder bajo arrendamiento el uso y goce del Software PROPHET que permita cumplir con los requerimientos normativos exigidos mediante los Decretos 1271 y 1272 de 2024, entre ellos la convergencia y metodología de la normatividad NIIF 17.</t>
  </si>
  <si>
    <t xml:space="preserve">Gerencia De Cartera </t>
  </si>
  <si>
    <t>074-2026</t>
  </si>
  <si>
    <t xml:space="preserve">Prestar sus servicios de administración, cobranza, conciliación de cartera a nivel nacional, mediante campañas preventivas para recordación de pago y cartera vencida.  </t>
  </si>
  <si>
    <t>075-2026</t>
  </si>
  <si>
    <t>Prestar los servicios de apoyo a la gestión técnica operativa del proceso de indemnizaciones de los ramos SOAT, VIDA y AP.</t>
  </si>
  <si>
    <t>076-2026</t>
  </si>
  <si>
    <t>Prestar los servicios de asesoría especializada y acompañamiento técnico para la interpretación, implementación, difusión y seguimiento a los lineamientos del Código de
Ética, Transparencia, Conducta y Buen Gobierno de La Previsora S.A.</t>
  </si>
  <si>
    <t>077-2026</t>
  </si>
  <si>
    <t>Prestar sus servicios con el fin de contribuir al control y seguimiento para el proceso de pagos realizados desde la gerencia, garantizando la eficiencia en la gestión del grupo de pagos, así como en la ejecución directa del registro de solicitudes y órdenes de pago de honorarios de defensa, sentencias judiciales, fallos y conciliaciones.</t>
  </si>
  <si>
    <t>078-2026</t>
  </si>
  <si>
    <t>079-2026</t>
  </si>
  <si>
    <t>080-2026</t>
  </si>
  <si>
    <t>Prestar sus servicios como entrenador para los equipos de fútbol femenino y masculino.</t>
  </si>
  <si>
    <t>Oficina de Control Interno</t>
  </si>
  <si>
    <t>081-2026</t>
  </si>
  <si>
    <t>Prestar servicios profesionales como apoyo al seguimiento de los procesos a cargo de la Oficina de Control Interno, con el propósito de fortalecer las actividades de supervisión, evaluación y mejora continua, incluyendo la revisión y validación de información, verificación documental, análisis de los papeles de trabajo y del programa de auditoría frente al
informe generado, garantizando la consistencia del proceso con la planeación efectuada.</t>
  </si>
  <si>
    <t>082-2026</t>
  </si>
  <si>
    <t>Vicepresidencia_Tecnica</t>
  </si>
  <si>
    <t>083-2026</t>
  </si>
  <si>
    <t xml:space="preserve">Prestar los servicios para el apoyo técnico en la gestión para la parametrización, análisis de documentos de la Vicepresidencia Técnica, tales como manuales, clausulados, instructivos, entre otros, con el propósito de desarrollar la arquitectura y entrenar el modelo de inteligencia artificial que será desarrollado para asistir a las sucursales, Vicepresidencia de indemnizaciones y vicepresidencia técnica en el proceso de suscripción de negocios. </t>
  </si>
  <si>
    <t>084-2026</t>
  </si>
  <si>
    <t>Prestar sus servicios profesionales en el levantamiento y construcción de instructivos normativos de los procesos técnico, financiero, de apoyo e impuestos.</t>
  </si>
  <si>
    <t>085-2026</t>
  </si>
  <si>
    <t>086-2026</t>
  </si>
  <si>
    <t>087-2026</t>
  </si>
  <si>
    <t>Prestar el servicio de apoyo en la recolección, análisis, organización, procesamiento, generación y presentación de informes de datos sobre el proceso para la toma de decisiones estratégicas.</t>
  </si>
  <si>
    <t>088-2026</t>
  </si>
  <si>
    <t>089-2026</t>
  </si>
  <si>
    <t>Prestar sus servicios profesionales especializados en Derecho, orientados a brindar apoyo jurídico en la gestión precontractual, contractual y postcontractual, asegurando el cumplimiento normativo y la correcta aplicación de la legislación vigente.</t>
  </si>
  <si>
    <t>090-2026</t>
  </si>
  <si>
    <t>Prestar los servicios profesionales para apoyar la en actualización y ajuste financiero de instructivos operativos del proceso técnico, financiero, y del proceso contable de apoyo.</t>
  </si>
  <si>
    <t>091-2026</t>
  </si>
  <si>
    <t>Prestar los servicios especializados para asesorar a la Secretaría General en asuntos jurídicos, contractuales y convencionales, realizando la verificación jurídica y técnica en cuanto al seguimiento y control de los requerimientos de la Superintendencia Financiera de Colombia, así como a otros entes de control.</t>
  </si>
  <si>
    <t>092-2026</t>
  </si>
  <si>
    <t>093-2026</t>
  </si>
  <si>
    <t>2 ARRENDAMIENTO y/o ADQUISICIÓN DE INMUEBLES</t>
  </si>
  <si>
    <t>El Arrendador entrega en arrendamiento a el arrendatario el uso y goce de la Oficina 404, ubicada en la Transversal 9 N° 55-97 Edificio VIMA de la ciudad de Bogotá D.C.</t>
  </si>
  <si>
    <t>094-2026</t>
  </si>
  <si>
    <t>095-2026</t>
  </si>
  <si>
    <t>096-2026</t>
  </si>
  <si>
    <t>Realizar la auditoria de renovación a la certificación de sello de no discriminación y certificación de empresa familiarmente responsable-E.F.R.</t>
  </si>
  <si>
    <t>097-2026</t>
  </si>
  <si>
    <t>098-2026</t>
  </si>
  <si>
    <t>099-2026</t>
  </si>
  <si>
    <t xml:space="preserve">Representar en calidad tanto activa como pasiva en los procesos judiciales, audiencias prejudiciales, procesos de responsabilidad fiscal, procedimientos administrativos, arbitramentos y en general en todo tipo de litigio. </t>
  </si>
  <si>
    <t>100-2026</t>
  </si>
  <si>
    <t>101-2026</t>
  </si>
  <si>
    <t>Prestar los servicios profesionales para apoyar en la evaluación, clasificación, identificación y elaboración de planes de acción para mejorar el proceso de depuración de terceros.</t>
  </si>
  <si>
    <t>102-2026</t>
  </si>
  <si>
    <t>Prestar sus servicios profesionales para apoyar en las actividades jurídicas, técnicas y operativas requeridas en el proceso de indemnizaciones de los ramos Soat y A.P.</t>
  </si>
  <si>
    <t>103-2026</t>
  </si>
  <si>
    <t>Prestar los servicios de implementación y seguimiento de los planes de acción derivados de la actualización de matrices de peligro y los análisis de vulnerabilidad del 2025 de la compañía.</t>
  </si>
  <si>
    <t>104-2026</t>
  </si>
  <si>
    <t>105-2026</t>
  </si>
  <si>
    <t xml:space="preserve">Prestar sus servicios profesionales de asesoría especializada actuarial y en gestión del riesgo sobre el ramo SOAT orientados a evaluar la razonabilidad, principalmente pero no condicionado a la suficiencia y consistencia técnica de las reservas de riesgos en curso, mediante la aplicación de metodologías actuariales reconocidas, análisis de sensibilidad y juicio profesional actuarial. </t>
  </si>
  <si>
    <t>Subgerencia de Transformación Digital
Subgerencia De Mantenimiento De Sistemas De Información</t>
  </si>
  <si>
    <t>106-2026</t>
  </si>
  <si>
    <t xml:space="preserve">Prestar los servicios de suscripción a la plataforma de experiencia digital Liferay DXP Cloud en modalidad PaaS, incluyendo los servicios de soporte, mantenimiento, web máster, desarrollos web de funcionalidades, diseño web UX/UI y gestión de la operación de todas las funcionalidades legadas y futuras (zonas privadas, zonas públicas, subsitios, portales, entre otros) soportadas en la plataforma Liferay.  </t>
  </si>
  <si>
    <t>Gerencia de Talento Humano</t>
  </si>
  <si>
    <t>107-2026</t>
  </si>
  <si>
    <t>Suministro de bonos y/o tarjetas electrónicas redimibles en una amplia red de establecimientos comerciales y con un rango amplio de posibilidades de elección a nivel nacional.</t>
  </si>
  <si>
    <t>Subgerencia De Infraestructura Y Servicios de Ti</t>
  </si>
  <si>
    <t>108-2026</t>
  </si>
  <si>
    <t>Prestar un servicio especializado que proporcione una solución tecnológica de gestión de vulnerabilidades, orientada a la identificación, detección, prevención, análisis, monitoreo continuo y seguimiento en tiempo real de vulnerabilidades presentes en los activos tecnológicos.</t>
  </si>
  <si>
    <t>INVITACIÓN CERRADA</t>
  </si>
  <si>
    <t>109-2026</t>
  </si>
  <si>
    <t>Prestar los servicios de búsqueda, evaluación, selección y presentación de candidatos altamente calificados que cumplan con los requisitos de las vacantes de nivel directivo de la compañía y realizar los estudios de seguridad de los candidatos.</t>
  </si>
  <si>
    <t>110-2026</t>
  </si>
  <si>
    <t>Suministrar y distribuir los elementos de oficina, útiles, papelería, elementos de aseo y cafetería a nivel nacional, así como la elaboración, suministro y distribución de formas preimpresas especiales, bajo un esquema de proveeduría integral.</t>
  </si>
  <si>
    <t>Gerencia Técnica De Automóviles</t>
  </si>
  <si>
    <t>111-2026</t>
  </si>
  <si>
    <t>Prestación a nivel nacional del servicio de inspección (vehículos livianos, pesados, motos y bicicletas), marcación vehicular (segmentos livianos) y revisión técnico-mecánica de acuerdo con los términos y condiciones establecidos.</t>
  </si>
  <si>
    <t>112-2026</t>
  </si>
  <si>
    <t>Prestar sus servicios en el exterior y en Colombia como agencia de viajes para el suministro de tiquetes aéreos nacionales e internacionales, alojamiento, desplazamientos terrestres, asesoría y trámites conexos con este tipo de servicios para los intermediarios que cumplan las condiciones del Plan de Reconocimientos.</t>
  </si>
  <si>
    <t>113-2026</t>
  </si>
  <si>
    <t xml:space="preserve">Suministrar el servicio de internet, conectividad, interconexión de servicios (data center principal y alterno), con enlaces dedicados, anchos de banda óptimo, con esquema SD-WAN, garantizando alta disponibilidad, así como su gestión, seguridad y monitoreo a nivel nacional. </t>
  </si>
  <si>
    <t>SUBGERENCIA DE INFRAESTRUCTURA Y SERVICIOS DE TI</t>
  </si>
  <si>
    <t>114-2026</t>
  </si>
  <si>
    <t>Prestar el servicio de licenciamiento, administración, operación y soporte de una solución de Privileged Access Management (PAM) que permita la gestión centralizada, control, monitoreo y auditoría de usuarios privilegiados.</t>
  </si>
  <si>
    <t>Oficina Arquitectura Empresarial</t>
  </si>
  <si>
    <t>115-2026</t>
  </si>
  <si>
    <t>10 CONTRATOS DE ACTIVIDAD CIENTÍFICA Y TECNOLÓGICA</t>
  </si>
  <si>
    <t>Proporcionar la solución tecnológica de modelamiento y gestión de arquitectura empresarial bajo la modalidad de nube SaaS (Software como Servicio) y el personal especializado encargado de la administración, soporte y mantenimiento de la solución, así como, la construcción, actualización, migración y publicación del Metamodelo de Arquitectura Empresarial de la compañía en esta solución.</t>
  </si>
  <si>
    <t>SUBGERENCIA DE RECURSOS FÍSICOS 
GERENCIA DE TALENTO HUMANO
SUBGERENCIA DESARROLLO DE TALENTO HUMANO</t>
  </si>
  <si>
    <t>116-2026</t>
  </si>
  <si>
    <t>28 SEGUROS</t>
  </si>
  <si>
    <t xml:space="preserve">Contratar el programa de seguros de LA PREVISORA S.A. requerido para la adecuada protección de los bienes e intereses patrimoniales asegurables, incluyendo las pólizas de seguros para convencionados conforme lo establecido en la Convención Colectiva de Trabajo 2024-2027 y la póliza vida grupo directivo mediante compañía(s) de seguros legalmente autorizada(s) por la superintendencia financiera de Colombia. </t>
  </si>
  <si>
    <t>SUBGERENCIA DESARROLLO DE TALENTO HUMANO</t>
  </si>
  <si>
    <t>117-2026</t>
  </si>
  <si>
    <t>Prestar los servicios de capacitación, mediante la participación de los funcionarios que designe la Compañía en los diferentes cursos, congresos, foros y seminarios que realiza la FEDERACIÓN DE ASEGURADORES COLOMBIANOS - FASECOLDA</t>
  </si>
  <si>
    <t>SECRETARÍA GENERAL</t>
  </si>
  <si>
    <t>118-2026</t>
  </si>
  <si>
    <t xml:space="preserve">Prestar sus servicios especializados para la realización de un diagnóstico inicial del uso actual y potencial de herramientas de inteligencia artificial, automatización avanzada y analítica en los procesos priorizados de La Previsora. </t>
  </si>
  <si>
    <t>GERENCIA DE INDEMNIZACIONES SOAT, VIDA Y AP</t>
  </si>
  <si>
    <t>119-2026</t>
  </si>
  <si>
    <t>Efectuar las calificaciones de pérdida de capacidad laboral (en adelante PCL) que afecten las indemnizaciones del amparo de incapacidad permanente de los seguros de Accidentes Personales AP o del ramo SOAT de las pólizas expedidas.</t>
  </si>
  <si>
    <t>120-2026</t>
  </si>
  <si>
    <t>Prestar los servicios de suministro, implementación y soporte de una herramienta tecnológica en modalidad SaaS (Software como Servicio) en nube pública, que permita a La Previsora S.A. adecuar sus procesos a las futuras directrices y estándares de SOLVENCIA II, junto con la prestación de servicios de asistencia técnica especializada, capacitación, y asesoría de la normatividad y los cálculos requeridos.</t>
  </si>
  <si>
    <t>OFICINA DE CONTROL INTERNO</t>
  </si>
  <si>
    <t>121-2026</t>
  </si>
  <si>
    <t>Servicios profesionales en analítica de datos para la Oficina de Control Interno de LA PREVISORA S.A., mediante la preparación, depuración y estructuración de información, el desarrollo de modelos de análisis y priorización de riesgos.</t>
  </si>
  <si>
    <t xml:space="preserve">GERENCIA DE INVERSIONES </t>
  </si>
  <si>
    <t>122-2026</t>
  </si>
  <si>
    <t>Prestar los servicios para la actualización de la información LEI "LEGAL ENTITY IDENTIFIER" de LA PREVISORA S.A.</t>
  </si>
  <si>
    <t xml:space="preserve">GERENCIA DE INNOVACIÓN Y PROCESOS </t>
  </si>
  <si>
    <t>123-2026</t>
  </si>
  <si>
    <t>Diseñar y desarrollar la experiencia de gamificación Museo Davinci, la cual incluye contenidos en tercera dimensión 3D y realidad aumentada.</t>
  </si>
  <si>
    <t>124-2026</t>
  </si>
  <si>
    <t>Realizar proceso de inscripción de los funcionarios solicitados por esta, para la participación y asistencia al 44° congreso nacional de derecho laboral y seguridad social “Perspectivas laborales en tiempos de cambio”.</t>
  </si>
  <si>
    <t>SUBGERENCIA DE IMPUESTOS</t>
  </si>
  <si>
    <t>125-2026</t>
  </si>
  <si>
    <t>Prestar sus servicios profesionales a la Subgerencia de Impuestos, para la administración, control y monitoreo permanente al proceso de emisión y generación de facturas electrónicas y notas crédito, garantizando a través de conciliaciones permanentes que la totalidad de las pólizas emitidas y demás operaciones de ingreso de la Compañía generen el documento electrónico correspondiente con validación previa de la DIAN.</t>
  </si>
  <si>
    <t>1 NIT</t>
  </si>
  <si>
    <t>3 CÉDULA DE CIUDADANÍA</t>
  </si>
  <si>
    <t>900032159-4</t>
  </si>
  <si>
    <t>TRANSFIRIENDO S.A.</t>
  </si>
  <si>
    <t>830076042-7</t>
  </si>
  <si>
    <t>SOLUCIONES EN INTEGRIDAD Y CUMPLIMIENTO LTDA</t>
  </si>
  <si>
    <t>830017209-8</t>
  </si>
  <si>
    <t>NEWNET S.A.</t>
  </si>
  <si>
    <t>900077267-5</t>
  </si>
  <si>
    <t>AIR CONTROL SYSTEMS S.A.S.</t>
  </si>
  <si>
    <t>901399147-5</t>
  </si>
  <si>
    <t>HIC RISK CONTROL SAS</t>
  </si>
  <si>
    <t>830038304-1</t>
  </si>
  <si>
    <t>GOLD SYS LTDA</t>
  </si>
  <si>
    <t>900541101-1</t>
  </si>
  <si>
    <t>GMS MANAGEMENT SOLUTIONS COLOMBIA S.A.S.</t>
  </si>
  <si>
    <t>900083625-3</t>
  </si>
  <si>
    <t>COLOMBIA SOFTWARE S.A.S.</t>
  </si>
  <si>
    <t>1013666895-</t>
  </si>
  <si>
    <t>DANIELA FERNANDA SANTA OSPINA</t>
  </si>
  <si>
    <t>860019289-5</t>
  </si>
  <si>
    <t>ASOCIACION COLOMBIANA DE CORREDORES DE SEGUROS</t>
  </si>
  <si>
    <t>830038753-3</t>
  </si>
  <si>
    <t>CESVI COLOMBIA S.A.</t>
  </si>
  <si>
    <t>800030235-4</t>
  </si>
  <si>
    <t>TRANSEQUIPOS S.A.S.</t>
  </si>
  <si>
    <t>901058686-0</t>
  </si>
  <si>
    <t>EDUCO - EDUCACION Y CONSULTORIA SAS</t>
  </si>
  <si>
    <t>830047891-1</t>
  </si>
  <si>
    <t>SISTRAN COLOMBIA S.A.</t>
  </si>
  <si>
    <t>900309191-1</t>
  </si>
  <si>
    <t xml:space="preserve">CONSULTORES PROFESIONALES ESPECIALIZADOS CONPROES S.A.S. </t>
  </si>
  <si>
    <t>830114663-4</t>
  </si>
  <si>
    <t>JOSE A CACERES Y CIA LTDA</t>
  </si>
  <si>
    <t>901435584-5</t>
  </si>
  <si>
    <t>BENEFIT - ESTUDIOS ACTUARIALES S.A.S.</t>
  </si>
  <si>
    <t>901011256-4</t>
  </si>
  <si>
    <t>HERAS ABOGADOS S.A.S.</t>
  </si>
  <si>
    <t>1018458251-</t>
  </si>
  <si>
    <t>WILDER ALEJANDRO MÉNDEZ MÉNDEZ</t>
  </si>
  <si>
    <t>900239271-1</t>
  </si>
  <si>
    <t>GENERAL CLAIMS AND RISK CONSULTING LTDA</t>
  </si>
  <si>
    <t>901046977-7</t>
  </si>
  <si>
    <t>GRUPO CORPORATIVO LOSSGROUP COLOMBIA Y LATAM LCC SAS</t>
  </si>
  <si>
    <t>1019022920-</t>
  </si>
  <si>
    <t>MARÍA DE LOS ÁNGELES BURGOS MEDINA</t>
  </si>
  <si>
    <t>900474600-8</t>
  </si>
  <si>
    <t>LOSS CONTROL &amp; FIRE RISK S A S</t>
  </si>
  <si>
    <t>830500635-3</t>
  </si>
  <si>
    <t>L &amp; M INGENIEROS CONSULTORES LTDA.</t>
  </si>
  <si>
    <t>1022446019-</t>
  </si>
  <si>
    <t>ANGIE VIVIANA PORRAS BLANCO</t>
  </si>
  <si>
    <t>900805096-7</t>
  </si>
  <si>
    <t>FIDEM SOLUTIONS SAS</t>
  </si>
  <si>
    <t>901371032-5</t>
  </si>
  <si>
    <t>BCL MONTPARNASSE S.A.S.</t>
  </si>
  <si>
    <t>28212990-</t>
  </si>
  <si>
    <t>BLANCA INES PATIÑO OLAYA</t>
  </si>
  <si>
    <t>830076669-4</t>
  </si>
  <si>
    <t>GRUPO OET S.A.S.</t>
  </si>
  <si>
    <t>1083039219-</t>
  </si>
  <si>
    <t>PAOLA MARCELA AARON COVELLI</t>
  </si>
  <si>
    <t>1003845127-</t>
  </si>
  <si>
    <t>CESAR AUGUSTO VERGARA GARCIA</t>
  </si>
  <si>
    <t>1077473940-</t>
  </si>
  <si>
    <t>ANGY VANESSA PINO CHAPARRO</t>
  </si>
  <si>
    <t>52963985-</t>
  </si>
  <si>
    <t>YESSICA JULIETH MAHECHA TOVAR</t>
  </si>
  <si>
    <t>1098606657-</t>
  </si>
  <si>
    <t>CARLOS FERNANDO DOMINGUEZ GIRALDO</t>
  </si>
  <si>
    <t>830015429-2</t>
  </si>
  <si>
    <t>SALUD OCUPACIONAL SANITAS SAS</t>
  </si>
  <si>
    <t>1022338649-</t>
  </si>
  <si>
    <t>ANDREA ALEJANDRA VANEGAS PRADA</t>
  </si>
  <si>
    <t>901907620-9</t>
  </si>
  <si>
    <t>ASESORIAS LEGALES ESPECIALIZADAS COLOMBIA S.A.S.</t>
  </si>
  <si>
    <t>72001461-</t>
  </si>
  <si>
    <t xml:space="preserve">ANDREY MEDINA CAICEDO </t>
  </si>
  <si>
    <t>1018511716-</t>
  </si>
  <si>
    <t>VALENTINA BAQUERO TONKIN</t>
  </si>
  <si>
    <t>900377109-7</t>
  </si>
  <si>
    <t>SEPA PUBLICIDAD S.A.S.</t>
  </si>
  <si>
    <t>1018446510-</t>
  </si>
  <si>
    <t>SEBASTIAN ECHEVERRI ÁLVAREZ</t>
  </si>
  <si>
    <t>830141011-7</t>
  </si>
  <si>
    <t>INMERSYS SAS</t>
  </si>
  <si>
    <t>860006812-1</t>
  </si>
  <si>
    <t>ASOCIACIÓN BANCARIA Y DE ENTIDADES FINANCIERAS DE COLOMBIA - ASOBANCARIA</t>
  </si>
  <si>
    <t>1033688031-</t>
  </si>
  <si>
    <t>LADY MARCELA ROMERO ZARTA</t>
  </si>
  <si>
    <t>1090464451-</t>
  </si>
  <si>
    <t>ANDRES JESUS LINDARTE NIÑO</t>
  </si>
  <si>
    <t>901385008-9</t>
  </si>
  <si>
    <t>INTECHBRAND SAS</t>
  </si>
  <si>
    <t>901559683-9</t>
  </si>
  <si>
    <t>HERNAN RAMOS Y ASOCIADOS SAS</t>
  </si>
  <si>
    <t>830020915-0</t>
  </si>
  <si>
    <t>INFORMA COLOMBIA SA</t>
  </si>
  <si>
    <t>1001995464-</t>
  </si>
  <si>
    <t>SHERYLEE SHADDAY CAHUANA CERVANTES</t>
  </si>
  <si>
    <t>1027150912-</t>
  </si>
  <si>
    <t>DANA SOFIA PERDIGON BARAJAS</t>
  </si>
  <si>
    <t>35353520-</t>
  </si>
  <si>
    <t>MARY AIDEE CASTRO ZULETA</t>
  </si>
  <si>
    <t>79531036-</t>
  </si>
  <si>
    <t>JOSE ALEXANDER CHAVEZ BUITRAGO</t>
  </si>
  <si>
    <t>1136886441-</t>
  </si>
  <si>
    <t>JHONNY ALEXIS LOZANO AGUIRRE</t>
  </si>
  <si>
    <t>1145924214-</t>
  </si>
  <si>
    <t>PAULA SOFIA DIAZ DIAZ</t>
  </si>
  <si>
    <t>1314294-</t>
  </si>
  <si>
    <t>ADRIAN ARTURO MOLERO CHOURIO</t>
  </si>
  <si>
    <t>15876327-</t>
  </si>
  <si>
    <t>OSCAR JAVIER ACUÑA TRUJILLO</t>
  </si>
  <si>
    <t>19342114-</t>
  </si>
  <si>
    <t>FERNANDO ALVAREZ ROJAS</t>
  </si>
  <si>
    <t>901017183-2</t>
  </si>
  <si>
    <t>EDITORIAL LA REPUBLICA S.A.S.</t>
  </si>
  <si>
    <t>1018501757-</t>
  </si>
  <si>
    <t xml:space="preserve">JAVIER ANDRES PEÑA MARQUEZ </t>
  </si>
  <si>
    <t>93437456-</t>
  </si>
  <si>
    <t>JAVIER AUGUSTO VELASQUEZ SANCHEZ</t>
  </si>
  <si>
    <t>1065665151-</t>
  </si>
  <si>
    <t>LINA ROSA LEMUZ PATERNINA</t>
  </si>
  <si>
    <t>1019075949-</t>
  </si>
  <si>
    <t>PAULA GINETH IBAGUE FORERO</t>
  </si>
  <si>
    <t>4978830-</t>
  </si>
  <si>
    <t>JOSE DAGOBERTO COTES GUZMAN</t>
  </si>
  <si>
    <t>52825128-</t>
  </si>
  <si>
    <t>ARGENIS PEREZ RODRIGUEZ</t>
  </si>
  <si>
    <t>52768323-</t>
  </si>
  <si>
    <t>PAOLA ESPERANZA PEDREROS MUÑOZ</t>
  </si>
  <si>
    <t>1002727254-</t>
  </si>
  <si>
    <t>JODYE VALERIA ROJAS RUIZ</t>
  </si>
  <si>
    <t>900872584-5</t>
  </si>
  <si>
    <t>BREAK GOURMET S A S</t>
  </si>
  <si>
    <t>900415903-2</t>
  </si>
  <si>
    <t>LINESAFE TODOEMERGENCIAS S.A.S.</t>
  </si>
  <si>
    <t>1010213470-</t>
  </si>
  <si>
    <t>DIEGO FERNANDO RIVEROS SANTAMARIA</t>
  </si>
  <si>
    <t>1045669567-</t>
  </si>
  <si>
    <t>JUAN CARLOS OSPINO CORTINA</t>
  </si>
  <si>
    <t>59678548-</t>
  </si>
  <si>
    <t>YESENIA DEL PILAR MARTINEZ PRECIADO</t>
  </si>
  <si>
    <t>371490331-</t>
  </si>
  <si>
    <t>FIS CAPITAL MARKETS US LLC</t>
  </si>
  <si>
    <t>900342562-1</t>
  </si>
  <si>
    <t>FINLECO B P O S.A.S.</t>
  </si>
  <si>
    <t>77030352-</t>
  </si>
  <si>
    <t>ISMAEL ALBERTO BENITEZ YEPES</t>
  </si>
  <si>
    <t>52168444-</t>
  </si>
  <si>
    <t>NATALIA BARBOSA GALVIS</t>
  </si>
  <si>
    <t>1067966761-</t>
  </si>
  <si>
    <t>KAREN ANDREA LARIOS CADENA</t>
  </si>
  <si>
    <t>1019081060-</t>
  </si>
  <si>
    <t>BRANDON MOLINA GALEANO</t>
  </si>
  <si>
    <t>21082584-</t>
  </si>
  <si>
    <t>ALEIDA YAJANA MEDINA SERRATO</t>
  </si>
  <si>
    <t>1013586805-</t>
  </si>
  <si>
    <t>JUAN ANDRES LOPEZ DEANTONIO</t>
  </si>
  <si>
    <t>52919192-</t>
  </si>
  <si>
    <t>YURY PAULINA HERRERA ARIAS</t>
  </si>
  <si>
    <t>79842102-</t>
  </si>
  <si>
    <t>OSCAR IVAN ORDOÑEZ JIMENEZ</t>
  </si>
  <si>
    <t>1000461719-</t>
  </si>
  <si>
    <t>JHON HELBERT PUERTO ARDILA</t>
  </si>
  <si>
    <t>1093758458-</t>
  </si>
  <si>
    <t>ESTEFANI LORENA GIL ORTIZ</t>
  </si>
  <si>
    <t>52980472-</t>
  </si>
  <si>
    <t xml:space="preserve">DIANA CAROLINA BARRETO POLANIA </t>
  </si>
  <si>
    <t>1022436008-</t>
  </si>
  <si>
    <t>NETZER YOLIANY CARDENAS GUERRERO</t>
  </si>
  <si>
    <t>84452202-</t>
  </si>
  <si>
    <t>CARLOS MARIO MORENO GAMARRA</t>
  </si>
  <si>
    <t>52158552-</t>
  </si>
  <si>
    <t>MARIA NANCY PARADA DIAZ</t>
  </si>
  <si>
    <t>1067953863-</t>
  </si>
  <si>
    <t>HAROLD FRAZER BERRIO HERNANDEZ</t>
  </si>
  <si>
    <t>1093763287-</t>
  </si>
  <si>
    <t>LEIDY PAOLA CARREÑO TAPIAS</t>
  </si>
  <si>
    <t>1013593388-</t>
  </si>
  <si>
    <t>LEVIS STEVEEN PAEZ UBAQUE</t>
  </si>
  <si>
    <t>55248026-</t>
  </si>
  <si>
    <t>LINA MARCELA OVALLOS GAZABON</t>
  </si>
  <si>
    <t>52644356-</t>
  </si>
  <si>
    <t>VIVIANA VIGOYA OROZCO</t>
  </si>
  <si>
    <t>53002719-</t>
  </si>
  <si>
    <t>JURY RAMIREZ BENITEZ</t>
  </si>
  <si>
    <t>1026292942-</t>
  </si>
  <si>
    <t>JONATHAN FERNEY PERILLA LEURO</t>
  </si>
  <si>
    <t>860012336-1</t>
  </si>
  <si>
    <t>INSTITUTO COLOMBIANO DE NORMAS TECNICAS Y CERTIFICACION ICONTEC</t>
  </si>
  <si>
    <t>1019040708-</t>
  </si>
  <si>
    <t>MABEL ELIANA CAMELO PARDO</t>
  </si>
  <si>
    <t>52852043-</t>
  </si>
  <si>
    <t>LEIDI YOHANA CESPEDES AYALA</t>
  </si>
  <si>
    <t>901300771-6</t>
  </si>
  <si>
    <t>ESCORCIA &amp; ASOCIADOS CONSULTORES LEGALES S.A.S.</t>
  </si>
  <si>
    <t>901995519-8</t>
  </si>
  <si>
    <t>GRUPO BAYONA VILLAMIZAR ABOGADOS S.A.S.</t>
  </si>
  <si>
    <t>80376806-</t>
  </si>
  <si>
    <t xml:space="preserve">NELSON ENRIQUE CHALA CASTILLO </t>
  </si>
  <si>
    <t>35537520-</t>
  </si>
  <si>
    <t>LEIDY DIANA RUBIANO GONZALEZ</t>
  </si>
  <si>
    <t>901463672-4</t>
  </si>
  <si>
    <t>CONSULTORES INTEGRALES ESPECIALIZADOS EN SALUD, AMBIENTE Y CALIDAD S.A.S.</t>
  </si>
  <si>
    <t>1001285629-</t>
  </si>
  <si>
    <t>EDWARD ANDRES BAQUERO ROJAS</t>
  </si>
  <si>
    <t>901093000-7</t>
  </si>
  <si>
    <t>ACTUARIOS COLOMBIANOS SAS</t>
  </si>
  <si>
    <t>902030500-1</t>
  </si>
  <si>
    <t>UNION TEMPORAL PREVISORA PORTALES 2025</t>
  </si>
  <si>
    <t>800219876-9</t>
  </si>
  <si>
    <t>PLUXEE COLOMBIA S.A.S.</t>
  </si>
  <si>
    <t>900238438-1</t>
  </si>
  <si>
    <t>GROW DATA SAS</t>
  </si>
  <si>
    <t>900643769-9</t>
  </si>
  <si>
    <t>ELECCION CONFIABLE SAS</t>
  </si>
  <si>
    <t>902029460-3</t>
  </si>
  <si>
    <t>CONSORCIO SUMINISTRO BAG</t>
  </si>
  <si>
    <t>902040149-1</t>
  </si>
  <si>
    <t>AUTOMAS UNIÓN TEMPORAL 001-2026</t>
  </si>
  <si>
    <t>830128457-4</t>
  </si>
  <si>
    <t>VIVA CONSOLIDADORA TURISTICA S.A.S.</t>
  </si>
  <si>
    <t>902061013-9</t>
  </si>
  <si>
    <t>UNIÓN TEMPORAL CG CONECTIVIDAD</t>
  </si>
  <si>
    <t>830031855-4</t>
  </si>
  <si>
    <t>COMPAÑÍA DE SEGUROS Y M S L DISTRIBUCIONES &amp; CIA S.A.S.</t>
  </si>
  <si>
    <t>900500876-5</t>
  </si>
  <si>
    <t>INGENIUM COLOMBIA S.A.S.</t>
  </si>
  <si>
    <t>902088659-3</t>
  </si>
  <si>
    <t xml:space="preserve">UNIÓN TEMPORAL ALLIANZ - SEGUROS DEL ESTADO 2026
AXXA COLPATRIA SEGUROS S.A.
SEGUROS GENERALES SURAMERICANA S.A.
UT SEGUROS DE VIDA DEL ESTADO S.A. - HDI </t>
  </si>
  <si>
    <t>860049275-0</t>
  </si>
  <si>
    <t>AXXA COLPATRIA SEGUROS S.A.</t>
  </si>
  <si>
    <t>900969523-4</t>
  </si>
  <si>
    <t xml:space="preserve">SIGNUM VERTEX S.A.S. </t>
  </si>
  <si>
    <t>830013802-8</t>
  </si>
  <si>
    <t xml:space="preserve">UT SEGUROS DE VIDA DEL ESTADO S.A. - HDI </t>
  </si>
  <si>
    <t>902081942-1</t>
  </si>
  <si>
    <t>UT 3P SAAS</t>
  </si>
  <si>
    <t>1018406599-</t>
  </si>
  <si>
    <t>YORGUIN ERNESTO BOHÓRQUEZ CANIZALES</t>
  </si>
  <si>
    <t>79506641-</t>
  </si>
  <si>
    <t>LUIS HUMBERTO USTÁRIZ GONZALEZ</t>
  </si>
  <si>
    <t>901017115-1</t>
  </si>
  <si>
    <t>NADDIE S.A.S.</t>
  </si>
  <si>
    <t>860029503-1</t>
  </si>
  <si>
    <t>COLEGIO DE ABOGADOS ESPECIALIZADOS EN DERECHO DEL TRABAJO Y SEGURIDAD SOCIAL DE COLOMBIA</t>
  </si>
  <si>
    <t>52438774-</t>
  </si>
  <si>
    <t>DIANA ROCIO SALAZAR PRIETO</t>
  </si>
  <si>
    <t>NO</t>
  </si>
  <si>
    <t>SI</t>
  </si>
  <si>
    <t>Sucursal Monteria</t>
  </si>
  <si>
    <t>300-2026-0001</t>
  </si>
  <si>
    <t>Mantenimiento preventivo y correctivo de los dos equipos de aires acondicionados y refrigeración centrales y dos mini split.</t>
  </si>
  <si>
    <t>Sucursal Armenia</t>
  </si>
  <si>
    <t>300-2026-0002</t>
  </si>
  <si>
    <t>Prestar el servicio de matenimiento preventivo y/o correctivo de los aires acondicionados de la sucursal.</t>
  </si>
  <si>
    <t>Sucursal Yopal</t>
  </si>
  <si>
    <t>300-2026-0003</t>
  </si>
  <si>
    <t>Prestar el servicio de Mantenimiento preventivo, correctivo (incluye suministro e instalación de repuestos) con una periodicidad trimestral a los aires acondicionados de la sucursal Yopal.</t>
  </si>
  <si>
    <t>Sucursal Cali</t>
  </si>
  <si>
    <t>300-2026-0004</t>
  </si>
  <si>
    <t>El servicio de parqueadero para los funcionarios de la previsora s.a. sucursal Cali y Jefatura de Indemnizaciones Occidente.</t>
  </si>
  <si>
    <t>Sucursal Pereira</t>
  </si>
  <si>
    <t>300-2026-0005</t>
  </si>
  <si>
    <t>Prestar el servicio de alquiler de parqueadero para los funcionarios.</t>
  </si>
  <si>
    <t>Sucursal Ibagué</t>
  </si>
  <si>
    <t>300-2026-0006</t>
  </si>
  <si>
    <t xml:space="preserve">Prestar el servicio de la fase II- reparaciones locativas para las oficinas de la sucursal ubicadas en el edificio la carolina- centro </t>
  </si>
  <si>
    <t>Sucursal Florencia</t>
  </si>
  <si>
    <t>300-2026-0007</t>
  </si>
  <si>
    <t>Prestar los servicios de inspección de los bienes de nuestros clientes y/o asegurados y/o a prestar servicios de administración de riesgos y control de pérdidas, de riesgos en curso y/o por suscribir asignados por LA PREVISORA S.A. que permita establecer si el riesgo es asegurable y de serlo las actividades necesarias para mitigar los riesgos y pérdidas para nuestros asegurados y la compañía.</t>
  </si>
  <si>
    <t>300-2026-0008</t>
  </si>
  <si>
    <t>Prestar el servicio de impresión de los carnets estudiantiles de polizass de accidnetes personales emitidas por la sucursal.</t>
  </si>
  <si>
    <t>300-2026-0009</t>
  </si>
  <si>
    <t>Realizar actividad de lanzamiento del plan mutuamente 2026 para los aliados de La Previsora S.A. sucursal Yopal.</t>
  </si>
  <si>
    <t>Sucursal Quibdó</t>
  </si>
  <si>
    <t>300-2026-0010</t>
  </si>
  <si>
    <t>El proveedor/ arrendador entrega en arrendamiento comercial a el arrendatario el uso y goce del inmueble ubicado en la carrera 2 N° 24-14 oficina 204 edificio granahorrar de la ciudad de Quibdó - Chocó.</t>
  </si>
  <si>
    <t>Sucursal Sincelejo</t>
  </si>
  <si>
    <t>300-2026-0011</t>
  </si>
  <si>
    <t>Prestación de servicios de restaurante para el lanzamiento de Mutuamente 2026 agentes y agencias para la sucursal sincelejo.</t>
  </si>
  <si>
    <t>Sucursal Buenaventura</t>
  </si>
  <si>
    <t>300-2026-0012</t>
  </si>
  <si>
    <t>Servicio de impresión monocromatica de tarjetas PVC tamaño 8.5 x 5.4 m.m m5 mil carnets.</t>
  </si>
  <si>
    <t>Sucursal Tunja</t>
  </si>
  <si>
    <t>300-2026-0013</t>
  </si>
  <si>
    <t>Prestar los servicios de apoyo logístico para desarrollar el Lazamiento Mutuamente 2026 para Agentes y Agencias.</t>
  </si>
  <si>
    <t>300-2026-0014</t>
  </si>
  <si>
    <t>Realizar el evento del lanzamiento mutuamente 2026 para los agentes y agencias de La Previsora sucursal Buenaventura.</t>
  </si>
  <si>
    <t>Sucursal Pasto</t>
  </si>
  <si>
    <t>300-2026-0015</t>
  </si>
  <si>
    <t>Mantenimiento preventivo y correctivo de planta eléctrica de propiedad de la aseguradora.</t>
  </si>
  <si>
    <t>300-2026-0016</t>
  </si>
  <si>
    <t>Realizar el servicio de mantenimiento preventivo y/o correctivo de los 7 equipos de aires acondicionados de la sucursal Buenaventura.</t>
  </si>
  <si>
    <t>Sucursal Manizales</t>
  </si>
  <si>
    <t>300-2026-0017</t>
  </si>
  <si>
    <t>Servicios para la organización y ejecución del Evento LANZAMIENTO PLAN DE INTERMEDIARIOS 2026 dirigido a los aliados estratégicos de La Previsora S.A. Sucursal Manizales.</t>
  </si>
  <si>
    <t>Sucursal Medellin</t>
  </si>
  <si>
    <t>300-2026-0018</t>
  </si>
  <si>
    <t xml:space="preserve">Realizar los mantenimientos preventivos cada mes y correctivos cada que se requiera al sistema de aire acondicionado de los cuartos técnicos y sala de juntas
de la sucursal Medellin. </t>
  </si>
  <si>
    <t>300-2026-0019</t>
  </si>
  <si>
    <t>Servicio de restaurante para 37 personas, incluido salón, ayudas audiovisuales (sonido, micrófono, video beam y telón), ambientación musical con SAXOFON, meseros, para realizar el Lanzamiento Mutuamente 2026 para agencias y agentes de la sucursal Montería.</t>
  </si>
  <si>
    <t>300-2026-0020</t>
  </si>
  <si>
    <t xml:space="preserve"> servicios de Mantenimiento Preventivo a los siete (07) aires acondicionados ubicados en La Previsora S.A. Sucursal Florencia.</t>
  </si>
  <si>
    <t>300-2026-0021</t>
  </si>
  <si>
    <t>Realizar la reubicación de 5 unidades condensadoras de Aires acondicionado tipo mini Split, desde la terraza hacia el segundo piso.</t>
  </si>
  <si>
    <t>300-2026-0022</t>
  </si>
  <si>
    <t>Mantenimiento de aires acondicionados ubicados en cuarto de sistemas, sala de capacitacion intermediarios, gerencia, antesala gerencia y oficina principal, de las oficinas de la sucursal pereira.</t>
  </si>
  <si>
    <t>Sucursal Neiva</t>
  </si>
  <si>
    <t>300-2026-0023</t>
  </si>
  <si>
    <t>Mantenimiento preventivo y correctivo y/o cambio de piezas que deban ser reemplazadas debido al desgaste por uso, para los diferentes aires acondicionados de la sucursal Neiva.</t>
  </si>
  <si>
    <t>300-2026-0024</t>
  </si>
  <si>
    <t>Mantenimiento preventivo y correctivo po r periodos mensuales a los dos (2) aires mini split y aire central de las oficinas de la sucursal sincelejo.</t>
  </si>
  <si>
    <t>300-2026-0025</t>
  </si>
  <si>
    <t>Servicio completo par el lanzamieno del plan mutuamente 2026 para aliados y agencias de previsora neiva.</t>
  </si>
  <si>
    <t>300-2026-0026</t>
  </si>
  <si>
    <t>Mantenimiento de aires acondicionados y tres extractores de baños ubicados en las oficinas de la sucursal manizales.</t>
  </si>
  <si>
    <t>Sucursal Riohacha</t>
  </si>
  <si>
    <t>300-2026-0027</t>
  </si>
  <si>
    <t>4 mantenimientos preventivos de 6 aires acondicionados mini split, prueba de amperaje y presión de la sucursal riohacha.</t>
  </si>
  <si>
    <t>Sucursal Bucaramanga</t>
  </si>
  <si>
    <t>300-2026-0028</t>
  </si>
  <si>
    <t>Mantenimiento preventivo y correctivo para los aires acondicionados de sucursal bucaramanga año 2026.</t>
  </si>
  <si>
    <t>300-2026-0029</t>
  </si>
  <si>
    <t xml:space="preserve">Alquiler de 7 celdas para el parqueo de vehículos de los funcionarios de Previsora en la sede Automar ubicado en la dirección Calle 53 No.45-96. </t>
  </si>
  <si>
    <t>300-2026-0030</t>
  </si>
  <si>
    <t>Mantenimiento correctivo y preventivo de 8 und de aires acondicionados ene-dic</t>
  </si>
  <si>
    <t>300-2026-0031</t>
  </si>
  <si>
    <t>Lanzamiento de plan de incentivos Mutuamente año 2026</t>
  </si>
  <si>
    <t>Sucursal Villavicencio</t>
  </si>
  <si>
    <t>300-2026-0032</t>
  </si>
  <si>
    <t>Mantenimiento preventivo y correctivo para los aires acondicionados de sucursal incluye repuesto y suministrp e instalacion.</t>
  </si>
  <si>
    <t>Sucursal Popayan</t>
  </si>
  <si>
    <t>300-2026-0033</t>
  </si>
  <si>
    <t>Evento de lanzamiento mutuamente 2026 agentes y agencias sucursal popayan.</t>
  </si>
  <si>
    <t>300-2026-0034</t>
  </si>
  <si>
    <t>Lanzamiento de plan de incentivos Mutuamente año 2026.</t>
  </si>
  <si>
    <t>300-2026-0035</t>
  </si>
  <si>
    <t>Arrendamiento de parqueaderos 50-51 edif forum para funcionarios de la sucursal.</t>
  </si>
  <si>
    <t>Sucursal Cartagena</t>
  </si>
  <si>
    <t>300-2026-0036</t>
  </si>
  <si>
    <t>servicio de mantenimiento y reparación a equipo de planta eléctrica en la Sucursal Cartagena.</t>
  </si>
  <si>
    <t>300-2026-0037</t>
  </si>
  <si>
    <t>Organización y ejecución de evento empresarial actividad de lanzamiento de plan de incentivos Mutuamente año 2026 para 80 personas en el mes de marzo o abril de 2026.</t>
  </si>
  <si>
    <t>300-2026-0038</t>
  </si>
  <si>
    <t>servicio de Evento lanzamiento plan de incentivos Mutuamente 2026 para aliados de Previsora Cartagena para 35 personas.</t>
  </si>
  <si>
    <t>300-2026-0039</t>
  </si>
  <si>
    <t>prestar el servicio de logística, organización y alimentación para actividad de lanzamiento mutuamente 2026 para los agentes y agencias de la sucursal Medellin</t>
  </si>
  <si>
    <t>300-2026-0040</t>
  </si>
  <si>
    <t>Reparaciones locativas para las oficinas de la sucursal ibague, ubicadas en el edificio la carolina – centro, primer piso de la cra 5 no.11-03 de ibague (tolima)-capítulo cambio de ventanas en las instalaciones</t>
  </si>
  <si>
    <t>300-2026-0041</t>
  </si>
  <si>
    <t>Mantenimiento a equipos de aire acondicionado en la Sucursal Cartagena, según sean solicitados.</t>
  </si>
  <si>
    <t>300-2026-0042</t>
  </si>
  <si>
    <t>Arrendamiento 3 cupos de parqueaderos para 3 vehiculos de los funcionarios de la suc en el edf centro comercil cable plaza</t>
  </si>
  <si>
    <t>300-2026-0043</t>
  </si>
  <si>
    <t>Parqueadero de seis (6) vehículos de propiedad de funcionarios de la Sucursal Cartagena</t>
  </si>
  <si>
    <t>300-2026-0044</t>
  </si>
  <si>
    <t>Servicios de un operador logístico para garantizar el desarrollo del evento denominada lanzamiento Mutuamente agentes y agencias 2026, el cual se realizará en las instalaciones de Previsora S.A. Compañía de Seguros Sucursal Florencia.</t>
  </si>
  <si>
    <t>300-2026-0045</t>
  </si>
  <si>
    <t>organización y ejecución del Evento LANZAMIENTO PLAN DE INTERMEDIARIOS 2026 dirigido a los aliados estratégicos de La Previsora S.A. Sucursal Pereira.</t>
  </si>
  <si>
    <t>300-2026-0046</t>
  </si>
  <si>
    <t>Prestar los servicios de un salón para un grupo de 50 personas, evento LANZAMIENTO MUTUAMENTE PREVISORA SEGUROS 2026, con agentes y agencias de La Previsora S.A. Sucursal Ibagué.</t>
  </si>
  <si>
    <t>Sucursal Mocoa</t>
  </si>
  <si>
    <t>300-2026-0047</t>
  </si>
  <si>
    <t>Mantenimiento Preventivo de los tres (03) aires acondicionados ubicados en La Previsora S.A. Sucursal Mocoa, de acuerdo con la periodicidad requerida según cronograma de mantenimientos suministrado por la sucursal.</t>
  </si>
  <si>
    <t>300-2026-0048</t>
  </si>
  <si>
    <t>Evento lanzamiento mutuamente 2026 agentes y agencias sucursal bucaramanga.</t>
  </si>
  <si>
    <t>300-2026-0049</t>
  </si>
  <si>
    <t>Parqueadero para el vehiculo de placas dfn 441 de propiedad de la funcionaria de la previsora (lelia rosa lópez hernández) ubicado en edificio la carolina en la calle 11 # 5 18 en la ciudad de ibagué.</t>
  </si>
  <si>
    <t>Sucursal Cúcuta</t>
  </si>
  <si>
    <t>300-2026-0050</t>
  </si>
  <si>
    <t>Servicios para la organización y ejecución del evento institucional “Lanzamiento del Plan de Incentivos Mutuamente 2026”, que incluye el suministro de alimentación, bebidas, alquiler de espacio, apoyo audiovisual y servicios complementarios, dirigido a los aliados estratégicos de LA PREVISORA S.A., a realizarse en la ciudad de Cúcuta.</t>
  </si>
  <si>
    <t>300-2026-0051</t>
  </si>
  <si>
    <t>Operador logístico para garantizar el adecuado desarrollo del evento denominado Lanzamiento Mutuamente 2026 para agentes y agencias sucursal Quibdó.</t>
  </si>
  <si>
    <t>Sucursal Arauca</t>
  </si>
  <si>
    <t>300-2026-0052</t>
  </si>
  <si>
    <t>Servicio para el evento del Lanzamiento Mutuamente 2026 para agentes y agencias sucursal Arauca 2026.</t>
  </si>
  <si>
    <t>300-2026-0053</t>
  </si>
  <si>
    <t>Operador logístico para garantizar el desarrollo del evento lanzamiento Mutuamente agentes y agencias 2026.</t>
  </si>
  <si>
    <t>300-2026-0054</t>
  </si>
  <si>
    <t>Mantenimiento general de las instalaciones de la oficina de Previsora Seguros sucursal Mocoa incluyendo, pero no limitándose a realizar actividades como resanar, estucar, pintar, emboquillar, pulir, realizar tratamiento de fisuras y grietas en mampostería de la edificación incluyendo partes internas y fachada.</t>
  </si>
  <si>
    <t>SUCURSAL YOPAL</t>
  </si>
  <si>
    <t>300-2026-0055</t>
  </si>
  <si>
    <t>Suministro e instalación de un panel japonés para la oficina de previsora seguros sucursal Yopal.</t>
  </si>
  <si>
    <t>300-2026-0056</t>
  </si>
  <si>
    <t>Suministro e instalación de aire acondicionado</t>
  </si>
  <si>
    <t>SUCURSAL IBAGUE</t>
  </si>
  <si>
    <t>300-2026-0057</t>
  </si>
  <si>
    <t>Realizar mantenimiento preventivo, desincruste de serpentinas y refuerzo de gas refrigerante aires acondicionados ubicados en las diferentes dependencias de la Previsora Seguros Ibagué.</t>
  </si>
  <si>
    <t>300-2026-0058</t>
  </si>
  <si>
    <t>Prestar el servicio de Pasadía ida y regreso Ibagué-Parque del Café.</t>
  </si>
  <si>
    <t>SUCURSAL ARAUCA</t>
  </si>
  <si>
    <t>300-2026-0059</t>
  </si>
  <si>
    <t>Prestar los servicios de organización de eventos, lo cual comprende la disposición exclusiva de instalaciones y el servicio de catering y alimentación para la celebración del "Día de la Familia" de la Sucursal Arauca.</t>
  </si>
  <si>
    <t>15026642-</t>
  </si>
  <si>
    <t>NILSON NICOLAI MORA IZQUIERDO</t>
  </si>
  <si>
    <t>801001100-9</t>
  </si>
  <si>
    <t>TERMOSISTEMAS S.A.S.</t>
  </si>
  <si>
    <t>900147698-7</t>
  </si>
  <si>
    <t>IMT INGENIERIA LTDA</t>
  </si>
  <si>
    <t>800002756-0</t>
  </si>
  <si>
    <t>PARQUEADERO ASOMEJIAS LTDA</t>
  </si>
  <si>
    <t>901431482-4</t>
  </si>
  <si>
    <t>LISBRAN S.A.S.</t>
  </si>
  <si>
    <t>900153270-3</t>
  </si>
  <si>
    <t>ARQDILAM CONSULTORIAS Y CONTRUCCIONES S.A.S.</t>
  </si>
  <si>
    <t>26641316-</t>
  </si>
  <si>
    <t>LIDA MARIA MORALES LOZADA</t>
  </si>
  <si>
    <t>79468945-</t>
  </si>
  <si>
    <t>OSVALDO ELIECER HOLGUIN ORDUZ</t>
  </si>
  <si>
    <t>24714939-</t>
  </si>
  <si>
    <t>NATALIA RODRIGUEZ GONZALEZ</t>
  </si>
  <si>
    <t>82363672-</t>
  </si>
  <si>
    <t>LEYSON MANUEL MOSQUEREA RAMOS</t>
  </si>
  <si>
    <t>64547120-</t>
  </si>
  <si>
    <t>ANA BELISA GARCIA SANCHEZ</t>
  </si>
  <si>
    <t>790468945-</t>
  </si>
  <si>
    <t>901053218-4</t>
  </si>
  <si>
    <t>JAV SERVICIOS COMERCIALES LTDA</t>
  </si>
  <si>
    <t>79336402-</t>
  </si>
  <si>
    <t>MONARD DIAZ GRANADO SAUL</t>
  </si>
  <si>
    <t>891200153-1</t>
  </si>
  <si>
    <t>CASA METTLER S.A.</t>
  </si>
  <si>
    <t>16479935-</t>
  </si>
  <si>
    <t>JHON JAIRO HAERNANDEZ ARBELAEZ</t>
  </si>
  <si>
    <t>1053836333-</t>
  </si>
  <si>
    <t>DANIELA PARRA CASTAÑO</t>
  </si>
  <si>
    <t>890930614-1</t>
  </si>
  <si>
    <t>COMERCIAL Y SERVICIOS LARCO S.A.S</t>
  </si>
  <si>
    <t>901234199-1</t>
  </si>
  <si>
    <t>GRUPO DIVITAE S.A.S</t>
  </si>
  <si>
    <t>800120677-2</t>
  </si>
  <si>
    <t>AINECOL S.A.S</t>
  </si>
  <si>
    <t>JHON JAIRO HERNANDEZ ARBELAEZ</t>
  </si>
  <si>
    <t>901203058-7</t>
  </si>
  <si>
    <t>OPTIAIR S.A.S</t>
  </si>
  <si>
    <t>901148532-1</t>
  </si>
  <si>
    <t>REFRIELECTRICO INGENIERIAS S.A.S</t>
  </si>
  <si>
    <t>800240218-1</t>
  </si>
  <si>
    <t>REFRILITORAL CASASBUENAS CORTES &amp; CIA S.A.S</t>
  </si>
  <si>
    <t>36301864-</t>
  </si>
  <si>
    <t>ANGELA MARIA ARBELAEZ SANCHEZ</t>
  </si>
  <si>
    <t>900387450-7</t>
  </si>
  <si>
    <t>GRUPO EMA INGENIERIA S.A.S</t>
  </si>
  <si>
    <t>84096752-</t>
  </si>
  <si>
    <t>CINDEL JOSE ZAMORA TORO</t>
  </si>
  <si>
    <t>900035638-4</t>
  </si>
  <si>
    <t>EQUIPOS ESPECIALES DE REFRIGERACION LTDA</t>
  </si>
  <si>
    <t>811047095-4</t>
  </si>
  <si>
    <t>SENTIDO INMOBILIARIO S.A.S</t>
  </si>
  <si>
    <t>900250120-2</t>
  </si>
  <si>
    <t>ECOCLIMA S.A.S</t>
  </si>
  <si>
    <t>801003278-1</t>
  </si>
  <si>
    <t>ARMENIA HOTEL S.A.S</t>
  </si>
  <si>
    <t>5348893-</t>
  </si>
  <si>
    <t>ELVIS FERNANDO TOLEDO ESTRELLA</t>
  </si>
  <si>
    <t>901766820-9</t>
  </si>
  <si>
    <t>GRATTA S.A.S</t>
  </si>
  <si>
    <t>901602379-8</t>
  </si>
  <si>
    <t>HOTELES DE VILLAVICENCIO SOCIEDAD POR ACCIONES SIPLIFICADAS</t>
  </si>
  <si>
    <t>10278636-</t>
  </si>
  <si>
    <t>JORGE WILLIAMM GOMEZ VALENCIA</t>
  </si>
  <si>
    <t>901190231-7</t>
  </si>
  <si>
    <t>MONTAJES Y MANTENIMIENTO ELGUIN DORIA S.A.S</t>
  </si>
  <si>
    <t>890321755-9</t>
  </si>
  <si>
    <t>EL RACHO DE JONAS S.A.S</t>
  </si>
  <si>
    <t>800116562-9</t>
  </si>
  <si>
    <t>COMPAÑÍA HOTELERA CARTAGENA PLAZA S.A.S</t>
  </si>
  <si>
    <t>901663753-0</t>
  </si>
  <si>
    <t>GOMEZ DE MARINILLA S.A.S</t>
  </si>
  <si>
    <t>900664572-3</t>
  </si>
  <si>
    <t>ESTRUCTURAS METALICAS CASTILLO S.A.S</t>
  </si>
  <si>
    <t>901343896-2</t>
  </si>
  <si>
    <t>INGENIERIA PROYECTOS Y DISEÑOS S.A.S</t>
  </si>
  <si>
    <t>810006362-7</t>
  </si>
  <si>
    <t xml:space="preserve">EDIFICIO CENTRO COMERCIAL CABLE PLAZA </t>
  </si>
  <si>
    <t>900360261-4</t>
  </si>
  <si>
    <t>GURPO HEROICA CARTAGENA</t>
  </si>
  <si>
    <t>901524304-1</t>
  </si>
  <si>
    <t>ZELVA ROOFTOP S.A.S</t>
  </si>
  <si>
    <t>93397820-</t>
  </si>
  <si>
    <t>ORLANDO ANDRES DURAN TAFUR</t>
  </si>
  <si>
    <t>900520649-5</t>
  </si>
  <si>
    <t>HOTELES CACIQUE INTERNACIONAL S.A.S</t>
  </si>
  <si>
    <t>38245839-</t>
  </si>
  <si>
    <t>PERLA MAGNOLIA LASTRA AGUIAR</t>
  </si>
  <si>
    <t>900325368-5</t>
  </si>
  <si>
    <t>SERIVICIOS ESPECIALIZADOS H &amp; M S.A.S</t>
  </si>
  <si>
    <t>901057457-6</t>
  </si>
  <si>
    <t>IRIACA S.A.S.</t>
  </si>
  <si>
    <t>901245838-5</t>
  </si>
  <si>
    <t>SOLUCIONES HORUS S.A.S ZOMAC</t>
  </si>
  <si>
    <t>901010849-7</t>
  </si>
  <si>
    <t>KILOTE RESTAURANTE BAR S.A.S.</t>
  </si>
  <si>
    <t>901864243-4</t>
  </si>
  <si>
    <t>CIVILSUR INGENIERIA S.A.S ZOMAC</t>
  </si>
  <si>
    <t>1098683134-</t>
  </si>
  <si>
    <t>JONNATHAN CARREÑO BUENO</t>
  </si>
  <si>
    <t>I M T INGENIERIA LTDA</t>
  </si>
  <si>
    <t>5822623-4</t>
  </si>
  <si>
    <t>ROBERTO CARLOS PEREZ MORALES</t>
  </si>
  <si>
    <t xml:space="preserve">1110061665- </t>
  </si>
  <si>
    <t>CARMEN VIVIANA AREVALO PEREZ</t>
  </si>
  <si>
    <t>LINK CONTRATO SECOP</t>
  </si>
  <si>
    <t>PORCENTAJE DE EJECUCIÓN</t>
  </si>
  <si>
    <t>INFORME CONTRATOS DE ENERO 2026 A JULIO 2026</t>
  </si>
  <si>
    <t xml:space="preserve">LA PREVISORA S.A. - GERENCIA DE CONTRATACIÓN </t>
  </si>
  <si>
    <t>https://community.secop.gov.co/Public/Tendering/ContractNoticePhases/View?PPI=CO1.PPI.45987525&amp;isFr…</t>
  </si>
  <si>
    <t>https://community.secop.gov.co/Public/Tendering/ContractNoticePhases/View?PPI=CO1.PPI.45996766&amp;isFr…</t>
  </si>
  <si>
    <t>https://community.secop.gov.co/Public/Tendering/ContractNoticePhases/View?PPI=CO1.PPI.46097058&amp;isFr…</t>
  </si>
  <si>
    <t>https://community.secop.gov.co/Public/Tendering/ContractNoticePhases/View?PPI=CO1.PPI.46007648&amp;isFr…</t>
  </si>
  <si>
    <t>https://community.secop.gov.co/Public/Tendering/ContractNoticePhases/View?PPI=CO1.PPI.45989602&amp;isFr…</t>
  </si>
  <si>
    <t>https://community.secop.gov.co/Public/Tendering/ContractNoticePhases/View?PPI=CO1.PPI.45985006&amp;isFr…</t>
  </si>
  <si>
    <t>https://community.secop.gov.co/Public/Tendering/ContractNoticePhases/View?PPI=CO1.PPI.46196306&amp;isFr…</t>
  </si>
  <si>
    <t>https://community.secop.gov.co/Public/Tendering/ContractNoticePhases/View?PPI=CO1.PPI.46008155&amp;isFr…</t>
  </si>
  <si>
    <t>https://community.secop.gov.co/Public/Tendering/ContractNoticePhases/View?PPI=CO1.PPI.45985667&amp;isFr…</t>
  </si>
  <si>
    <t>https://community.secop.gov.co/Public/Tendering/ContractNoticePhases/View?PPI=CO1.PPI.46211413&amp;isFr…</t>
  </si>
  <si>
    <t>https://community.secop.gov.co/Public/Tendering/ContractNoticePhases/View?PPI=CO1.PPI.46234504&amp;isFr…</t>
  </si>
  <si>
    <t>https://community.secop.gov.co/Public/Tendering/ContractNoticePhases/View?PPI=CO1.PPI.45994961&amp;isFr…</t>
  </si>
  <si>
    <t>https://community.secop.gov.co/Public/Tendering/ContractNoticePhases/View?PPI=CO1.PPI.45996256&amp;isFromPublicArea=True&amp;isModal=False</t>
  </si>
  <si>
    <t>https://community.secop.gov.co/Public/Tendering/ContractNoticePhases/View?PPI=CO1.PPI.46142469&amp;isFr…</t>
  </si>
  <si>
    <t>https://community.secop.gov.co/Public/Tendering/ContractNoticePhases/View?PPI=CO1.PPI.45994341&amp;isFr…</t>
  </si>
  <si>
    <t>https://community.secop.gov.co/Public/Tendering/ContractNoticePhases/View?PPI=CO1.PPI.46197318&amp;isFr…</t>
  </si>
  <si>
    <t>https://community.secop.gov.co/Public/Tendering/ContractNoticePhases/View?PPI=CO1.PPI.46382147&amp;isFr…</t>
  </si>
  <si>
    <t>https://community.secop.gov.co/Public/Tendering/ContractNoticePhases/View?PPI=CO1.PPI.46233639&amp;isFr…</t>
  </si>
  <si>
    <t>https://community.secop.gov.co/Public/Tendering/ContractNoticePhases/View?PPI=CO1.PPI.46008885&amp;isFr…</t>
  </si>
  <si>
    <t>https://community.secop.gov.co/Public/Tendering/ContractNoticePhases/View?PPI=CO1.PPI.46224630&amp;isFr…</t>
  </si>
  <si>
    <t>https://community.secop.gov.co/Public/Tendering/ContractNoticePhases/View?PPI=CO1.PPI.45996543&amp;isFr…</t>
  </si>
  <si>
    <t>https://community.secop.gov.co/Public/Tendering/ContractNoticePhases/View?PPI=CO1.PPI.45983190&amp;isFr…</t>
  </si>
  <si>
    <t>https://community.secop.gov.co/Public/Tendering/ContractNoticePhases/View?PPI=CO1.PPI.46081116&amp;isFromPublicArea=True&amp;isModal=False</t>
  </si>
  <si>
    <t>https://community.secop.gov.co/Public/Tendering/ContractNoticePhases/View?PPI=CO1.PPI.45991905&amp;isFr…</t>
  </si>
  <si>
    <t>https://community.secop.gov.co/Public/Tendering/ContractNoticePhases/View?PPI=CO1.PPI.45994328&amp;isFr…</t>
  </si>
  <si>
    <t>https://community.secop.gov.co/Public/Tendering/ContractNoticePhases/View?PPI=CO1.PPI.46248780&amp;isFr…</t>
  </si>
  <si>
    <t>https://community.secop.gov.co/Public/Tendering/ContractNoticePhases/View?PPI=CO1.PPI.46384444&amp;isFr…</t>
  </si>
  <si>
    <t>https://community.secop.gov.co/Public/Tendering/ContractNoticePhases/View?PPI=CO1.PPI.46010727&amp;isFr…</t>
  </si>
  <si>
    <t>https://community.secop.gov.co/Public/Tendering/ContractNoticePhases/View?PPI=CO1.PPI.46230956&amp;isFr…</t>
  </si>
  <si>
    <t>https://community.secop.gov.co/Public/Tendering/ContractNoticePhases/View?PPI=CO1.PPI.45994399&amp;isFr…</t>
  </si>
  <si>
    <t>https://community.secop.gov.co/Public/Tendering/ContractNoticePhases/View?PPI=CO1.PPI.45995305&amp;isFr…</t>
  </si>
  <si>
    <t>https://community.secop.gov.co/Public/Tendering/ContractNoticePhases/View?PPI=CO1.PPI.45995500&amp;isFr…</t>
  </si>
  <si>
    <t>https://community.secop.gov.co/Public/Tendering/ContractNoticePhases/View?PPI=CO1.PPI.46234584&amp;isFr…</t>
  </si>
  <si>
    <t>https://community.secop.gov.co/Public/Tendering/ContractNoticePhases/View?PPI=CO1.PPI.46006561&amp;isFr…</t>
  </si>
  <si>
    <t>https://community.secop.gov.co/Public/Tendering/ContractNoticePhases/View?PPI=CO1.PPI.46009754&amp;isFr…</t>
  </si>
  <si>
    <t>https://community.secop.gov.co/Public/Tendering/ContractNoticePhases/View?PPI=CO1.PPI.46212487&amp;isFr…</t>
  </si>
  <si>
    <t>https://community.secop.gov.co/Public/Tendering/ContractNoticePhases/View?PPI=CO1.PPI.46247990&amp;isFr…</t>
  </si>
  <si>
    <t>https://community.secop.gov.co/Public/Tendering/ContractNoticePhases/View?PPI=CO1.PPI.46176417&amp;isFr…</t>
  </si>
  <si>
    <t>https://community.secop.gov.co/Public/Tendering/ContractNoticePhases/View?PPI=CO1.PPI.46175228&amp;isFr…</t>
  </si>
  <si>
    <t>https://community.secop.gov.co/Public/Tendering/ContractNoticePhases/View?PPI=CO1.PPI.46252725&amp;isFr…</t>
  </si>
  <si>
    <t>https://community.secop.gov.co/Public/Tendering/ContractNoticePhases/View?PPI=CO1.PPI.46146465&amp;isFr…</t>
  </si>
  <si>
    <t>https://community.secop.gov.co/Public/Tendering/ContractNoticePhases/View?PPI=CO1.PPI.46382831&amp;isFr…</t>
  </si>
  <si>
    <t>https://community.secop.gov.co/Public/Tendering/ContractNoticePhases/View?PPI=CO1.PPI.45995866&amp;isFr…</t>
  </si>
  <si>
    <t>https://community.secop.gov.co/Public/Tendering/ContractNoticePhases/View?PPI=CO1.PPI.45985091&amp;isFromPublicArea=True&amp;isModal=False</t>
  </si>
  <si>
    <t>https://community.secop.gov.co/Public/Tendering/ContractNoticePhases/View?PPI=CO1.PPI.46276809&amp;isFr…</t>
  </si>
  <si>
    <t>https://community.secop.gov.co/Public/Tendering/ContractNoticePhases/View?PPI=CO1.PPI.45986061&amp;isFr…</t>
  </si>
  <si>
    <t>https://community.secop.gov.co/Public/Tendering/ContractNoticePhases/View?PPI=CO1.PPI.46196372&amp;isFr…</t>
  </si>
  <si>
    <t>https://community.secop.gov.co/Public/Tendering/ContractNoticePhases/View?PPI=CO1.PPI.46246995&amp;isFr…</t>
  </si>
  <si>
    <t>https://community.secop.gov.co/Public/Tendering/ContractNoticePhases/View?PPI=CO1.PPI.46176446&amp;isFr…</t>
  </si>
  <si>
    <t>https://community.secop.gov.co/Public/Tendering/ContractNoticePhases/View?PPI=CO1.PPI.46250367&amp;isFr…</t>
  </si>
  <si>
    <t>https://community.secop.gov.co/Public/Tendering/ContractNoticePhases/View?PPI=CO1.PPI.46231551&amp;isFr…</t>
  </si>
  <si>
    <t>https://community.secop.gov.co/Public/Tendering/ContractNoticePhases/View?PPI=CO1.PPI.46170946&amp;isFr…</t>
  </si>
  <si>
    <t>https://community.secop.gov.co/Public/Tendering/ContractNoticePhases/View?PPI=CO1.PPI.45990477&amp;isFr…</t>
  </si>
  <si>
    <t>https://community.secop.gov.co/Public/Tendering/ContractNoticePhases/View?PPI=CO1.PPI.46173270&amp;isFr…</t>
  </si>
  <si>
    <t>https://community.secop.gov.co/Public/Tendering/ContractNoticePhases/View?PPI=CO1.PPI.45990756&amp;isFromPublicArea=True&amp;isModal=False</t>
  </si>
  <si>
    <t>https://community.secop.gov.co/Public/Tendering/ContractNoticePhases/View?PPI=CO1.PPI.46235514&amp;isFr…</t>
  </si>
  <si>
    <t>https://community.secop.gov.co/Public/Tendering/ContractNoticePhases/View?PPI=CO1.PPI.46223744&amp;isFr…</t>
  </si>
  <si>
    <t>https://community.secop.gov.co/Public/Tendering/ContractNoticePhases/View?PPI=CO1.PPI.45997998&amp;isFr…</t>
  </si>
  <si>
    <t>https://community.secop.gov.co/Public/Tendering/ContractNoticePhases/View?PPI=CO1.PPI.46097199&amp;isFr…</t>
  </si>
  <si>
    <t>https://community.secop.gov.co/Public/Tendering/ContractNoticePhases/View?PPI=CO1.PPI.46099954&amp;isFr…</t>
  </si>
  <si>
    <t>https://community.secop.gov.co/Public/Tendering/ContractNoticePhases/View?PPI=CO1.PPI.46253637&amp;isFromPublicArea=True&amp;isModal=False</t>
  </si>
  <si>
    <t>https://community.secop.gov.co/Public/Tendering/ContractNoticePhases/View?PPI=CO1.PPI.46233153&amp;isFr…</t>
  </si>
  <si>
    <t>https://community.secop.gov.co/Public/Tendering/ContractNoticePhases/View?PPI=CO1.PPI.46207272&amp;isFr…</t>
  </si>
  <si>
    <t>https://community.secop.gov.co/Public/Tendering/ContractNoticePhases/View?PPI=CO1.PPI.46173671&amp;isFromPublicArea=True&amp;isModal=False</t>
  </si>
  <si>
    <t>https://community.secop.gov.co/Public/Tendering/ContractNoticePhases/View?PPI=CO1.PPI.46175490&amp;isFr…</t>
  </si>
  <si>
    <t>https://community.secop.gov.co/Public/Tendering/ContractNoticePhases/View?PPI=CO1.PPI.46251219&amp;isFr…</t>
  </si>
  <si>
    <t>https://community.secop.gov.co/Public/Tendering/ContractNoticePhases/View?PPI=CO1.PPI.46254309&amp;isFr…</t>
  </si>
  <si>
    <t>https://community.secop.gov.co/Public/Tendering/ContractNoticePhases/View?PPI=CO1.PPI.46010185&amp;isFr…</t>
  </si>
  <si>
    <t>https://community.secop.gov.co/Public/Tendering/ContractNoticePhases/View?PPI=CO1.PPI.46098727&amp;isFr…</t>
  </si>
  <si>
    <t>https://community.secop.gov.co/Public/Tendering/ContractNoticePhases/View?PPI=CO1.PPI.46246911&amp;isFr…</t>
  </si>
  <si>
    <t>https://community.secop.gov.co/Public/Tendering/ContractNoticePhases/View?PPI=CO1.PPI.46632777&amp;isFr…</t>
  </si>
  <si>
    <t>https://community.secop.gov.co/Public/Tendering/ContractNoticePhases/View?PPI=CO1.PPI.46280402&amp;isFromPublicArea=True&amp;isModal=False</t>
  </si>
  <si>
    <t>https://community.secop.gov.co/Public/Tendering/ContractNoticePhases/View?PPI=CO1.PPI.46277947&amp;isFr…</t>
  </si>
  <si>
    <t>https://community.secop.gov.co/Public/Tendering/ContractNoticePhases/View?PPI=CO1.PPI.46631539&amp;isFr…</t>
  </si>
  <si>
    <t>https://community.secop.gov.co/Public/Tendering/ContractNoticePhases/View?PPI=CO1.PPI.46235982&amp;isFr…</t>
  </si>
  <si>
    <t>https://community.secop.gov.co/Public/Tendering/ContractNoticePhases/View?PPI=CO1.PPI.46143066&amp;isFr…</t>
  </si>
  <si>
    <t>https://community.secop.gov.co/Public/Tendering/ContractNoticePhases/View?PPI=CO1.PPI.46212045&amp;isFr…</t>
  </si>
  <si>
    <t>https://community.secop.gov.co/Public/Tendering/ContractNoticePhases/View?PPI=CO1.PPI.45994322&amp;isFr…</t>
  </si>
  <si>
    <t>https://community.secop.gov.co/Public/Tendering/ContractNoticePhases/View?PPI=CO1.PPI.46634128&amp;isFr…</t>
  </si>
  <si>
    <t>https://community.secop.gov.co/Public/Tendering/ContractNoticePhases/View?PPI=CO1.PPI.46011880&amp;isFromPublicArea=True&amp;isModal=False</t>
  </si>
  <si>
    <t>https://community.secop.gov.co/Public/Tendering/ContractNoticePhases/View?PPI=CO1.PPI.45995834&amp;isFr…</t>
  </si>
  <si>
    <t>https://community.secop.gov.co/Public/Tendering/ContractNoticePhases/View?PPI=CO1.PPI.46098475&amp;isFr…</t>
  </si>
  <si>
    <t>https://community.secop.gov.co/Public/Tendering/ContractNoticePhases/View?PPI=CO1.PPI.46008558&amp;isFr…</t>
  </si>
  <si>
    <t>https://community.secop.gov.co/Public/Tendering/ContractNoticePhases/View?PPI=CO1.PPI.46101836&amp;isFr…</t>
  </si>
  <si>
    <t>https://community.secop.gov.co/Public/Tendering/ContractNoticePhases/View?PPI=CO1.PPI.46172786&amp;isFr…</t>
  </si>
  <si>
    <t>https://community.secop.gov.co/Public/Tendering/ContractNoticePhases/View?PPI=CO1.PPI.46174115&amp;isFr…</t>
  </si>
  <si>
    <t>https://community.secop.gov.co/Public/Tendering/ContractNoticePhases/View?PPI=CO1.PPI.46174172&amp;isFr…</t>
  </si>
  <si>
    <t>https://community.secop.gov.co/Public/Tendering/ContractNoticePhases/View?PPI=CO1.PPI.46253260&amp;isFr…</t>
  </si>
  <si>
    <t>https://community.secop.gov.co/Public/Tendering/ContractNoticePhases/View?PPI=CO1.PPI.46012538&amp;isFr…</t>
  </si>
  <si>
    <t>https://community.secop.gov.co/Public/Tendering/ContractNoticePhases/View?PPI=CO1.PPI.46010141&amp;isFr…</t>
  </si>
  <si>
    <t>https://community.secop.gov.co/Public/Tendering/ContractNoticePhases/View?PPI=CO1.PPI.46099973&amp;isFr…</t>
  </si>
  <si>
    <t>https://community.secop.gov.co/Public/Tendering/ContractNoticePhases/View?PPI=CO1.PPI.46176093&amp;isFr…</t>
  </si>
  <si>
    <t>https://community.secop.gov.co/Public/Tendering/ContractNoticePhases/View?PPI=CO1.PPI.46013529&amp;isFr…</t>
  </si>
  <si>
    <t>https://community.secop.gov.co/Public/Tendering/ContractNoticePhases/View?PPI=CO1.PPI.46633541&amp;isFr…</t>
  </si>
  <si>
    <t>https://community.secop.gov.co/Public/Tendering/ContractNoticePhases/View?PPI=CO1.PPI.46246450&amp;isFr…</t>
  </si>
  <si>
    <t>https://community.secop.gov.co/Public/Tendering/ContractNoticePhases/View?PPI=CO1.PPI.46011343&amp;isFr…</t>
  </si>
  <si>
    <t>https://community.secop.gov.co/Public/Tendering/ContractNoticePhases/View?PPI=CO1.PPI.46176494&amp;isFr…</t>
  </si>
  <si>
    <t>https://community.secop.gov.co/Public/Tendering/ContractNoticePhases/View?PPI=CO1.PPI.46173215&amp;isFr…</t>
  </si>
  <si>
    <t>https://community.secop.gov.co/Public/Tendering/ContractNoticePhases/View?PPI=CO1.PPI.46630300&amp;isFr…</t>
  </si>
  <si>
    <t>https://community.secop.gov.co/Public/Tendering/ContractNoticePhases/View?PPI=CO1.PPI.46629617&amp;isFr…</t>
  </si>
  <si>
    <t>https://community.secop.gov.co/Public/Tendering/ContractNoticePhases/View?PPI=CO1.PPI.46251668&amp;isFr…</t>
  </si>
  <si>
    <t>https://community.secop.gov.co/Public/Tendering/ContractNoticePhases/View?PPI=CO1.PPI.46246960&amp;isFr…</t>
  </si>
  <si>
    <t>https://community.secop.gov.co/Public/Tendering/ContractNoticePhases/View?PPI=CO1.PPI.46251939&amp;isFr…</t>
  </si>
  <si>
    <t>https://community.secop.gov.co/Public/Tendering/ContractNoticePhases/View?PPI=CO1.PPI.46245937&amp;isFr…</t>
  </si>
  <si>
    <t>https://community.secop.gov.co/Public/Tendering/ContractNoticePhases/View?PPI=CO1.PPI.46280454&amp;isFr…</t>
  </si>
  <si>
    <t>https://community.secop.gov.co/Public/Tendering/ContractNoticePhases/View?PPI=CO1.PPI.46373498&amp;isFr…</t>
  </si>
  <si>
    <t>https://community.secop.gov.co/Public/Tendering/ContractNoticePhases/View?PPI=CO1.PPI.46605769&amp;isFr…</t>
  </si>
  <si>
    <t>https://community.secop.gov.co/Public/Tendering/ContractNoticePhases/View?PPI=CO1.PPI.46380724&amp;isFr…</t>
  </si>
  <si>
    <t>https://community.secop.gov.co/Public/Tendering/ContractNoticePhases/View?PPI=CO1.PPI.47043175&amp;isFr…</t>
  </si>
  <si>
    <t>https://community.secop.gov.co/Public/Tendering/ContractNoticePhases/View?PPI=CO1.PPI.47694460&amp;isFromPublicArea=True&amp;isModal=False</t>
  </si>
  <si>
    <t>https://community.secop.gov.co/Public/Tendering/ContractNoticePhases/View?PPI=CO1.PPI.46654822&amp;isFr…</t>
  </si>
  <si>
    <t>https://community.secop.gov.co/Public/Tendering/ContractNoticePhases/View?PPI=CO1.PPI.47050094&amp;isFr…</t>
  </si>
  <si>
    <t>https://community.secop.gov.co/Public/Tendering/ContractNoticePhases/View?PPI=CO1.PPI.47662254&amp;isFr…</t>
  </si>
  <si>
    <t>PORCENTAJE DE EJECUCIÓN PRESUPUESTAL</t>
  </si>
  <si>
    <t xml:space="preserve">LINK CONTRATO SECOP </t>
  </si>
  <si>
    <t xml:space="preserve">Subgerencia De Recursos Físicos </t>
  </si>
  <si>
    <t>INVITACIÓN DIRECTA</t>
  </si>
  <si>
    <t>014-2000</t>
  </si>
  <si>
    <t>Arriendo del tercer piso del Edificio vima, ubicado en la Transversal 9a. No. 55-97, de la ciudad de Santa Fe de Bogotá, el cual consta de las oficinas 301, 302, 303, 304 y 305 junto con el área de recepción que allí se encuentra, cada una de las oficinas con baño privado, citófono.  Las oficinas 301 y 302 para Fimprevi, las oficinas 303 y 304 para el FEP y la oficina 305 para Asoprevi.
Otrosi.- Se modificó la cláusula 5a. del contrato inicial indicando que el canon de arrendamiento no aumenta para el año 2003, hasta el 31 de julio de 2004. firmado el 23 de mayo de 2003.
Otrosi No. 1.-Se excluye la cláusula 9a. del contrato inicial; firmado el 14 de octubre de 2009.
Adicional No. 3.- Se ajusta en el 1.06% el valor del canon mensual, modificando la cláusula 4a. inicial quedando: el canon mensual asciende a $4.637.323; firmado el 8 de agosto de 2014.
Adicional No. 4.- Se modifica la cláusula 4a. del contrato incial quedando: El canon de arrendamiento mensual para los meses de mayo, junio y julio de 2015 será de $4.745.835.  el canon mensual a partir del 1° de agosto de 2015 y hasta el 31 de julio de 2016 será de $4.915.561. Se modificó la cláusula 5a del contrato inicial a IPC + 2.34 puntos.
Modificación 5.- Se modifica la cláusula primera: Las oficinas son: 301 y 302 funciona Fimprevi, 303 y 304 funciona el FEP y 201 Asoprevi</t>
  </si>
  <si>
    <t>901776146-5</t>
  </si>
  <si>
    <t>AZUVIMAR S.A.S.</t>
  </si>
  <si>
    <t>Contrato no se encontró publicado</t>
  </si>
  <si>
    <t>058-2010</t>
  </si>
  <si>
    <t>EL MARTILLO se compromete a ofrecer los bienes imuebles de propiedad de LA PREVISORA S.A., que ésta le indique, a través del MARTILLO DEL BANCO POPULAR, para adjudicarlos al mejor postor mediante los sistemas de Subasta Pública, Oferta Pública, Invitación a Ofrecer, o cualquier otro sistema previamente acordado por las partes.</t>
  </si>
  <si>
    <t>860007738-9</t>
  </si>
  <si>
    <t>BANCO POPULAR S.A.</t>
  </si>
  <si>
    <t>039-2011</t>
  </si>
  <si>
    <t>EL MARTILLO se compromete a ofrecer los bienes muebles, enseres y vehículos de propiedad de LA PREVISORA S.A. que ésta le indique, a través de EL MARTILLO DEL BANCO POPULAR, para adjudicarlos al mejor postor mediante los sistemas de Subasta Pública, Oferta Pública, Invitación a Ofrecer, o cualquier otro sistema previamente acordado por las partes.</t>
  </si>
  <si>
    <t>N/A</t>
  </si>
  <si>
    <t>037-2012</t>
  </si>
  <si>
    <t>EL ARRENDADOR concede al EL ARRENDATARIO el uso uy goce de la Oficina seiscientos uno (601) y el uso exclusivo de los parqueaderos uno (1), dos 82) y cuarenta y dos (42) del Edificio Tequendama ubicdo en la Carrera 7 No. 26-20 de la ciudad de Bogotá.</t>
  </si>
  <si>
    <t>860011153-6</t>
  </si>
  <si>
    <t>POSITIVA S.A.</t>
  </si>
  <si>
    <t xml:space="preserve">Gerencia de Desarrollo Comercial </t>
  </si>
  <si>
    <t>92000-2016-70</t>
  </si>
  <si>
    <t>La Previsora faculta a la Agencia Promotora para que por su propia cuenta y riesgo y mediante su propia organización comercial la represente únicamente en el ejercicio de las  actividades para promover la colocacion y renovación de contratos de seguro a que se refiere el Anexo N°1 del presente contrato, cotizar y expedir físicamente las pólizas y productos autorizados, no por si misma sino por medio de los intermediarios de seguros adscritos a Previsora a través de la promotora en la ciudad de Barranquilla.</t>
  </si>
  <si>
    <t>900207694-6</t>
  </si>
  <si>
    <t>EVOLUCIONAR SEGUROS  LTDA.</t>
  </si>
  <si>
    <t>026-2018</t>
  </si>
  <si>
    <t xml:space="preserve">EL ARRENDADOR en virtud de este contrato entrega en arrendamiento comercial a EL ARRENDATARIO el uso y  goce del Local Comercial No. 4 con Mezanine, del Centro Comercial y de Negocios Andino - P.H, ubicado en la Carrera 11 No. 82-01 en la ciudad de Bogotá D.C. </t>
  </si>
  <si>
    <t>830028860-0</t>
  </si>
  <si>
    <t>L.V. COLOMBIA S.A.S.</t>
  </si>
  <si>
    <t>Gerencia Técnica De Soat</t>
  </si>
  <si>
    <t>043-2019</t>
  </si>
  <si>
    <t>Proveer un sistema de conectividad para acceder en línea a la Base de Datos RUNT.</t>
  </si>
  <si>
    <t>900153453-4</t>
  </si>
  <si>
    <t>CONCESION RUNT S.A.</t>
  </si>
  <si>
    <t>https://www.contratos.gov.co/consultas/detalleProceso.do?numConstancia=19-4-10231444&amp;g-recaptcha-response=03AFcWeA6G59btstmtE_i0X7VA5m5wu9_wyzljXBsw6jPScUrt-ssAqNJqTQnOER4LJqmEHTzhYGajctAdAEgDoa8MtBKlUv1AQ7RW-7_gcpNngZjqiyJwr1FSAcZzoElcAu0OV2XOe_fkPvYee4NobgduEpvuRr-LJs_IH8uJgw1LeW7Tq2SE_SMGitL4RkCruBdhvRFfsNFpUQOk9-NuGM5EUlGuV6dKqcpHH7gsaObqmZTI7iF4MtWy91UEzQS4kNTFGjfo2S0hf1502jWCowH0oB1ndbbd6MwcHajOpJog3Kk_VgU5ECP_SOIjo6mJ18bf7AjEGzn7_dnpOJvaYByLAgwxZIKQdsoejMjGrI8troDgD-rVDu5mdBqBehqlHdEA-pY3CnW1iFywp0qrre3IrcfL8MetlPZgyzcqW24ZkhlMMp7dt0sr0yx7_oibR7e9qbxIGF8wrADoo1NqCvUEEbJQ5SHKdqV7QlFpGEDO67QdurpgEk1YqQ9usDKvSNCyN54QWaUfuRgSVCAPtsohLfYXwZiPUDASIAjdG1opacWtpzT65QILqGPx5lBCFRTvn6Bo5rzgIDvALbR6JOFiFtSG-C8A8_XfJRO9WiEXbDWWkLdu3XY</t>
  </si>
  <si>
    <t xml:space="preserve">Gerencia De Inversiones </t>
  </si>
  <si>
    <t>600-2020-0089</t>
  </si>
  <si>
    <t>5 COMODATO</t>
  </si>
  <si>
    <t>EL COMODANTE (LA PREVISORA S.A.) ENTREGA A TÍTULO DE COMODATO AL BANCO Y ÉSTE RECIBE AL MISMO TÍTULO, EL USO DE UN ESPACIO DE DOS Y MEDIO (2.5) METROS CUADRADOS UBICADOS DENTRO DE UN BIEN INMUEBLE DE SU PROPIEDAD, UBICADO EN LA CALLE 57 NO. 8-93 EDIF</t>
  </si>
  <si>
    <t>860002964-4</t>
  </si>
  <si>
    <t>BANCO DE BOGOTÁ</t>
  </si>
  <si>
    <t>Subgerencia De Infraestructura Y Servicios De Ti</t>
  </si>
  <si>
    <t>018-2021</t>
  </si>
  <si>
    <t>Mediante el presente contrato EL ARRENDADOR entrega en arrendamiento a EL ARRENDATARIO el uso y goce de la oficina cuatrocientos uno (401) del inmueble ubicado en la transversal 9° No. 55-67 del Edificio El Triángulo de la ciudad de Bogotá D.C., donde funciona SINTRAPREVI.</t>
  </si>
  <si>
    <t>901776985-8</t>
  </si>
  <si>
    <t>MAGUVIGO S.A.S.</t>
  </si>
  <si>
    <t>029-2021</t>
  </si>
  <si>
    <t xml:space="preserve">EL PROVEEDOR se compromete con LA PREVISORA S.A. a prestar los servicios de infraestructura de cómputo en un modelo de solución híbrida (Collocation + IaaS en modelo de despliegue de nube privada) tanto para el “Datacenter” principal como para el alterno, junto con los servicios de gestión y administración que cubran las necesidades de LA PREVISORA S.A. Adicionalmente se debe suministrar una solución de Recuperación de Desastres (Disaster Recovery Solution) alineado a las necesidades y servicios críticos del negocio. </t>
  </si>
  <si>
    <t>800153993-7</t>
  </si>
  <si>
    <t>COMUNICACIÓN CELULAR S.A. COMCEL S.A.</t>
  </si>
  <si>
    <t>https://www.secop.gov.co/CO1BusinessLine/Tendering/ProcedureEdit/View?DocUniqueIdentifier=CO1.REQ.2173936&amp;PrevCtxLbl=Work+Area&amp;PrevCtxUrl=https%3a%2f%2fwww.secop.gov.co%2fCO1BusinessLine%2fTendering%2fBuyerWorkArea%2fIndex%3fDocUniqueIdentifier%3dCO1.BDOS.2114292&amp;Messages=Modificaci%C3%B3n%20aplicada%20%20|Success</t>
  </si>
  <si>
    <t>060-2021</t>
  </si>
  <si>
    <t>ADMINISTRAR Y CUSTODIAR LOS VEHÍCULOS DE INVERSIÓN DE PROPIEDAD DE LA PREVISORA, ASÍ COMO LA COMPENSACIÓN Y LIQUIDACIÓN DE LAS OPERACIONES REALIZADAS SOBRE DICHOS VALORES, LOS CUALES RESPALDAN LAS RESERVAS TÉCNICAS DE LA COMPAÑÍA.</t>
  </si>
  <si>
    <t>941677765-</t>
  </si>
  <si>
    <t>BNP PARIBAS NY BRANCH</t>
  </si>
  <si>
    <t>https://www.secop.gov.co/CO1BusinessLine/Tendering/ProcedureEdit/View?docUniqueIdentifier=CO1.REQ.2545516&amp;prevCtxUrl=https%3a%2f%2fwww.secop.gov.co%2fCO1BusinessLine%2fTendering%2fBuyerDossierWorkspace%2fIndex%3freference%3d060-2021%26createDateFrom%3d01%2f08%2f2021+07%3a55%3a00%26createDateTo%3d01%2f02%2f2024+19%3a55%3a00%26filteringState%3d0%26sortingState%3dLastModifiedDESC%26showAdvancedSearch%3dTrue%26showAdvancedSearchFields%3dFalse%26advSrchFolderCode%3dALL%26selectedDossier%3dCO1.BDOS.2466480%26selectedRequest%3dCO1.REQ.2545516%26&amp;prevCtxLbl=Procesos+de+la+Entidad+Estatal</t>
  </si>
  <si>
    <t>076-2021</t>
  </si>
  <si>
    <t>prestar el servicio de soporte mantenimiento consultoría y actualización de la aplicación de Conciliación DATA MATCH CONCISO WEB (nuevo versionamiento modelo SAAS)</t>
  </si>
  <si>
    <t>800135532-9</t>
  </si>
  <si>
    <t>ASESORES DE SISTEMAS ESPECIALIZADOS EN SOFTWARE S.A.S.</t>
  </si>
  <si>
    <t>https://www.secop.gov.co/CO1BusinessLine/Tendering/ProcedureEdit/View?DocUniqueIdentifier=CO1.REQ.2834519&amp;PrevCtxLbl=Work+Area&amp;PrevCtxUrl=https%3a%2f%2fwww.secop.gov.co%2fCO1BusinessLine%2fTendering%2fBuyerWorkArea%2fIndex%3fDocUniqueIdentifier%3dCO1.BDOS.2703977&amp;Messages=Modificaci%C3%B3n%20aplicada%20%20|Success</t>
  </si>
  <si>
    <t>061-2022</t>
  </si>
  <si>
    <t xml:space="preserve">prestar los servicios para la administración lógica y física de los equipos LAN/WLAN de LA PREVISORA S.A., a nivel nacional, manteniéndolos configurados y monitoreados para conservar la seguridad y disponibilidad del servicio. </t>
  </si>
  <si>
    <t>900335814-1</t>
  </si>
  <si>
    <t>CYMA INGENIERIA LTDA.</t>
  </si>
  <si>
    <t>Gerencia De Indemnizaciones Soat, Vida Y Ap</t>
  </si>
  <si>
    <t>091-2022</t>
  </si>
  <si>
    <t xml:space="preserve">Prestar los servicios de auditoría concurrente, médica, técnica, documental y jurídica de los reclamos presentados a nivel nacional, tanto por personas naturales como jurídicas, que afecten los amparo de las pólizas de los ramos de SOAT y Accidentes Personales expedidas por la Compañía. </t>
  </si>
  <si>
    <t>901643782-9</t>
  </si>
  <si>
    <t xml:space="preserve">UNION TEMPORAL PREVISORA 2022 
</t>
  </si>
  <si>
    <t>https://community.secop.gov.co/Public/Tendering/ContractNoticePhases/View?PPI=CO1.PPI.23092358&amp;isFromPublicArea=True&amp;isModal=False</t>
  </si>
  <si>
    <t>Sucursal Estatal</t>
  </si>
  <si>
    <t>123-2022</t>
  </si>
  <si>
    <t>prestar los servicios de impresión de formularios de asegurabilidad y designación de beneficiarios para las pólizas de Vida Grupo Subsidiado y Voluntario del Ministerio de Defensa Nacional derivado de la Licitación 008 del año 2022</t>
  </si>
  <si>
    <t>900518919-2</t>
  </si>
  <si>
    <t>ENSAMBLY PRODUCCIONES S.A.S.</t>
  </si>
  <si>
    <t>https://www.secop.gov.co/CO1BusinessLine/Tendering/ProcedureEdit/View?docUniqueIdentifier=CO1.REQ.4248780&amp;prevCtxUrl=https%3a%2f%2fwww.secop.gov.co%2fCO1BusinessLine%2fTendering%2fBuyerDossierWorkspace%2fIndex%3freference%3d123-2022%26createDateFrom%3d01%2f08%2f2021+07%3a29%3a00%26createDateTo%3d01%2f02%2f2024+19%3a29%3a00%26filteringState%3d0%26sortingState%3dLastModifiedDESC%26showAdvancedSearch%3dTrue%26showAdvancedSearchFields%3dFalse%26advSrchFolderCode%3dALL%26selectedDossier%3dCO1.BDOS.4151591%26selectedRequest%3dCO1.REQ.4248780%26&amp;prevCtxLbl=Procesos+de+la+Entidad+Estatal</t>
  </si>
  <si>
    <t>125-2022</t>
  </si>
  <si>
    <t>Suministrar los derechos de uso de software BIG SAS para almacenar la digitalización y digitación de información que se encuentra registrada en los formularios de las pólizas de seguros de vida del Ministerio de Defensa Nacional.</t>
  </si>
  <si>
    <t>900687292-7</t>
  </si>
  <si>
    <t>BIG-BUSINESS INTERNATIONAL GROUP S.A.S.</t>
  </si>
  <si>
    <t>129-2022</t>
  </si>
  <si>
    <t xml:space="preserve">PayU ofrece al Usuario el uso de un Sistema electrónico el cual consiste en una plataforma de internet que permite al Usuario recibir pagos por la venta de bienes y servicios ofrecidos por el Usuario mediante transacciones con diferentes medios de pago. </t>
  </si>
  <si>
    <t>830109723-8</t>
  </si>
  <si>
    <t>PayU COLOMBIA S.A.S.</t>
  </si>
  <si>
    <t>https://www.secop.gov.co/CO1BusinessLine/Tendering/ProcedureEdit/View?docUniqueIdentifier=CO1.REQ.3969488&amp;prevCtxUrl=https%3a%2f%2fwww.secop.gov.co%2fCO1BusinessLine%2fTendering%2fBuyerDossierWorkspace%2fIndex%3freference%3d125-2022%26createDateFrom%3d01%2f08%2f2021+07%3a30%3a00%26createDateTo%3d01%2f02%2f2024+19%3a30%3a00%26filteringState%3d0%26sortingState%3dLastModifiedDESC%26showAdvancedSearch%3dTrue%26showAdvancedSearchFields%3dFalse%26advSrchFolderCode%3dALL%26selectedDossier%3dCO1.BDOS.3874013%26selectedRequest%3dCO1.REQ.3969488%26&amp;prevCtxLbl=Procesos+de+la+Entidad+Estatal</t>
  </si>
  <si>
    <t>https://www.secop.gov.co/CO1BusinessLine/Tendering/ProcedureEdit/View?docUniqueIdentifier=CO1.REQ.4506036&amp;prevCtxUrl=https%3a%2f%2fwww.secop.gov.co%2fCO1BusinessLine%2fTendering%2fBuyerDossierWorkspace%2fIndex%3freference%3d129-2022%26createDateFrom%3d01%2f08%2f2021+07%3a31%3a00%26createDateTo%3d01%2f02%2f2024+19%3a31%3a00%26filteringState%3d0%26sortingState%3dLastModifiedDESC%26showAdvancedSearch%3dTrue%26showAdvancedSearchFields%3dFalse%26advSrchFolderCode%3dALL%26selectedDossier%3dCO1.BDOS.4405625%26selectedRequest%3dCO1.REQ.4506036%26&amp;prevCtxLbl=Procesos+de+la+Entidad+Estatal</t>
  </si>
  <si>
    <t>137-2022</t>
  </si>
  <si>
    <t xml:space="preserve">Implementar la herramienta actuarial y contable PROPHET, para cumplir con los requerimientos normativos de la NIIF 17. </t>
  </si>
  <si>
    <t>https://www.secop.gov.co/CO1BusinessLine/Tendering/ProcedureEdit/View?DocUniqueIdentifier=CO1.REQ.3971088&amp;PrevCtxLbl=Work+Area&amp;PrevCtxUrl=https%3a%2f%2fwww.secop.gov.co%2fCO1BusinessLine%2fTendering%2fBuyerWorkArea%2fIndex%3fDocUniqueIdentifier%3dCO1.BDOS.3875640&amp;Messages=Modificaci%C3%B3n%20aplicada%20%20|Success</t>
  </si>
  <si>
    <t>046-2023</t>
  </si>
  <si>
    <t>30 OTROS / OUTSOURCING BPO</t>
  </si>
  <si>
    <t>Contratar un proveedor que preste bajo la modalidad de outsourcing los servicios de BPO (Business Process Outsourcing) para la gestión integral de la documentación física y electrónica producida y recibida la administración del archivo de LA PREVISORA S.A COMPAÑÍA DE SEGUROS derivados de los procesos que se lleven a cabo debido a su objeto social la prestación del servicio de custodia organización y bodegaje de los archivos de gestión y central.</t>
  </si>
  <si>
    <t>901695387-5</t>
  </si>
  <si>
    <t>CONSORCIO DATAFILE PROCESOS Y SERVICIOS</t>
  </si>
  <si>
    <t>https://www.secop.gov.co/CO1BusinessLine/Tendering/ProcedureEdit/View?docUniqueIdentifier=CO1.REQ.4686045&amp;prevCtxUrl=https%3a%2f%2fwww.secop.gov.co%2fCO1BusinessLine%2fTendering%2fBuyerDossierWorkspace%2fIndex%3freference%3d046-2023%26createDateFrom%3d26%2f01%2f2023+20%3a18%3a00%26createDateTo%3d26%2f07%2f2023+20%3a18%3a00%26filteringState%3d0%26sortingState%3dLastModifiedDESC%26showAdvancedSearch%3dTrue%26showAdvancedSearchFields%3dTrue%26advSrchFolderCode%3dALL%26selectedDossier%3dCO1.BDOS.4258295%26selectedRequest%3dCO1.REQ.4686045%26&amp;prevCtxLbl=Procesos+de+la+Entidad+Estatal</t>
  </si>
  <si>
    <t>064-2023</t>
  </si>
  <si>
    <t>Servicios especializados para la implementación de una solución que permita la administración identificación detección protección y respuesta frente a posibles brechas de seguridad a nivel de fuga de información como lo es la solución de DLP (en inglés Data Loss Prevention).</t>
  </si>
  <si>
    <t>800210453-6</t>
  </si>
  <si>
    <t>MULTISOFTWARE TRANSACCIONAL S.A.S.</t>
  </si>
  <si>
    <t>https://www.secop.gov.co/CO1BusinessLine/Tendering/ProcedureEdit/View?ProfileName=CCE-11-Procedimiento_Publicidad&amp;PPI=CO1.PPI.25592232&amp;DocUniqueName=Consulta&amp;DocTypeName=NextWay.Entities.Marketplace.Tendering.ProcedureRequest&amp;ProfileVersion=11&amp;DocUniqueIdentifier=CO1.REQ.4675354&amp;prevCtxUrl=https%3a%2f%2fwww.secop.gov.co%2fCO1BusinessLine%2fTendering%2fBuyerWorkArea%2fIndex%3fDocUniqueIdentifier%3dCO1.BDOS.4570700&amp;prevCtxLbl=&amp;Messages=Publicado%20|Success</t>
  </si>
  <si>
    <t>Gerencia De Indemnizaciones Automóviles</t>
  </si>
  <si>
    <t>070-2023</t>
  </si>
  <si>
    <t>Realizar los trámites de saneamiento de los vehículos ante las entidades de tránsito en nombre de la Compañía.</t>
  </si>
  <si>
    <t>901212388-0</t>
  </si>
  <si>
    <t>ASISTE MAS S.A.S.</t>
  </si>
  <si>
    <t>https://www.secop.gov.co/CO1BusinessLine/Tendering/BuyerWorkArea/Index?docUniqueIdentifier=CO1.BDOS.4566615&amp;prevCtxUrl=https%3a%2f%2fwww.secop.gov.co%2fCO1BusinessLine%2fTendering%2fBuyerDossierWorkspace%2fIndex%3freference%3d070-2023%26createDateFrom%3d04%2f03%2f2023+20%3a21%3a00%26createDateTo%3d04%2f09%2f2023+20%3a21%3a00%26filteringState%3d0%26sortingState%3dLastModifiedDESC%26showAdvancedSearch%3dTrue%26showAdvancedSearchFields%3dFalse%26advSrchFolderCode%3dALL%26selectedDossier%3dCO1.BDOS.4566615%26selectedRequest%3dCO1.REQ.4670079%26&amp;prevCtxLbl=Procesos+de+la+Entidad+Estatal</t>
  </si>
  <si>
    <t xml:space="preserve">Gerencia De Indemnizaciones Seguros Generales Y Patrimoniales </t>
  </si>
  <si>
    <t>081-2023</t>
  </si>
  <si>
    <t xml:space="preserve">Prestar los servicios de ajuste a los siniestros de los ramos generales y patrimoniales, dentro del marco de las actividades relacionadas con la Vicepresidencia de Indemnizaciones. </t>
  </si>
  <si>
    <t>900114521-0</t>
  </si>
  <si>
    <t>ASESORIAS INTEGRALES EN SEGUROS AISEG LTDA.</t>
  </si>
  <si>
    <t>https://www.secop.gov.co/CO1BusinessLine/Tendering/BuyerWorkArea/Index?docUniqueIdentifier=CO1.BDOS.5213431&amp;prevCtxUrl=https%3a%2f%2fwww.secop.gov.co%2fCO1BusinessLine%2fTendering%2fBuyerDossierWorkspace%2fIndex%3freference%3d081-2023%26createDateFrom%3d12%2f06%2f2023+20%3a16%3a00%26createDateTo%3d12%2f12%2f2023+20%3a16%3a00%26filteringState%3d0%26sortingState%3dLastModifiedDESC%26showAdvancedSearch%3dTrue%26showAdvancedSearchFields%3dFalse%26advSrchFolderCode%3dALL%26selectedDossier%3dCO1.BDOS.5213431%26selectedRequest%3dCO1.REQ.5329870%26&amp;prevCtxLbl=Procesos+de+la+Entidad+Estatal</t>
  </si>
  <si>
    <t>Gerencia De Planeación</t>
  </si>
  <si>
    <t>095-2023</t>
  </si>
  <si>
    <t>Contratar los servicios de una fábrica de software de nivel cinco (5) de acuerdo con el Modelo de Madurez de Capacidad Integrado (CMMI), que garantice la integración con aplicaciones legadas y la construcción de nuevos productos y servicios de software con plataformas modernas, alineadas con las nuevas prácticas ágiles de la industria, que mantengan y fortalezcan el logro de la estrategia de transformación digital de La Previsora Compañía de Seguros S.A.</t>
  </si>
  <si>
    <t>800167494-4</t>
  </si>
  <si>
    <t xml:space="preserve">UNIÓN TEMPORAL ADA </t>
  </si>
  <si>
    <t>https://www.secop.gov.co/CO1BusinessLine/Tendering/BuyerWorkArea/Index?docUniqueIdentifier=CO1.BDOS.5084509&amp;prevCtxUrl=https%3a%2f%2fwww.secop.gov.co%2fCO1BusinessLine%2fTendering%2fBuyerDossierWorkspace%2fIndex%3freference%3d095-2023%26createDateFrom%3d07%2f05%2f2023+22%3a58%3a00%26createDateTo%3d07%2f11%2f2023+22%3a58%3a00%26filteringState%3d0%26sortingState%3dLastModifiedDESC%26showAdvancedSearch%3dTrue%26showAdvancedSearchFields%3dFalse%26advSrchFolderCode%3dALL%26selectedDossier%3dCO1.BDOS.5084509%26selectedRequest%3dCO1.REQ.5229958%26&amp;prevCtxLbl=Procesos+de+la+Entidad+Estatal</t>
  </si>
  <si>
    <t>098-2023</t>
  </si>
  <si>
    <t xml:space="preserve">EL PROVEEDOR  se compromete a prestar los servicios de migración del esquema de autenticación en la red de LA PREVISORA S.A. y al suministro e instalación de equipos Access Point para el servicio de wifi, garantizando la continuidad y operatividad en el acceso a la red.	</t>
  </si>
  <si>
    <t>105-2023</t>
  </si>
  <si>
    <t>Prestar a nivel nacional el servicio de resguardo de repuestos, sobrantes y recolección de chatarra para el ramo de automóviles, así como servicio de resguardo, recolección de salvamentos de seguros generales y destrucción, disposición final de materiales no reutilizables para todos los ramos de LA PREVISORA S.A.</t>
  </si>
  <si>
    <t>901086699-5</t>
  </si>
  <si>
    <t>BODEGAS SALVAMENTOS Y GENERALES SAS - BSG SALVAMENTOS</t>
  </si>
  <si>
    <t>21.8%</t>
  </si>
  <si>
    <t>https://www.secop.gov.co/CO1BusinessLine/Tendering/BuyerWorkArea/Index?docUniqueIdentifier=CO1.BDOS.5109844&amp;prevCtxUrl=https%3a%2f%2fwww.secop.gov.co%2fCO1BusinessLine%2fTendering%2fBuyerDossierWorkspace%2fIndex%3freference%3d098-2023%26createDateFrom%3d07%2f05%2f2023+22%3a57%3a00%26createDateTo%3d07%2f11%2f2023+22%3a57%3a00%26filteringState%3d0%26sortingState%3dLastModifiedDESC%26showAdvancedSearch%3dTrue%26showAdvancedSearchFields%3dFalse%26advSrchFolderCode%3dALL%26selectedDossier%3dCO1.BDOS.5109844%26selectedRequest%3dCO1.REQ.5224646%26&amp;prevCtxLbl=Procesos+de+la+Entidad+Estatal</t>
  </si>
  <si>
    <t>https://www.secop.gov.co/CO1BusinessLine/Tendering/BuyerWorkArea/Index?docUniqueIdentifier=CO1.BDOS.5115505&amp;prevCtxUrl=https%3a%2f%2fwww.secop.gov.co%2fCO1BusinessLine%2fTendering%2fBuyerDossierWorkspace%2fIndex%3freference%3d105-2023%26createDateFrom%3d07%2f05%2f2023+23%3a04%3a00%26createDateTo%3d07%2f11%2f2023+23%3a04%3a00%26filteringState%3d0%26sortingState%3dLastModifiedDESC%26showAdvancedSearch%3dTrue%26showAdvancedSearchFields%3dFalse%26advSrchFolderCode%3dALL%26selectedDossier%3dCO1.BDOS.5115505%26selectedRequest%3dCO1.REQ.5229718%26&amp;prevCtxLbl=Procesos+de+la+Entidad+Estatal</t>
  </si>
  <si>
    <t>113-2023</t>
  </si>
  <si>
    <t>EL PROVEEDOR se compromete a suministrar el servicio transaccional para la comercialización, administración y recaudo del ramo SOAT en ambiente WEB para todos los canales habilitados, con la integración total al sistema “core” de LA PREVISORA S.A. de acuerdo con las especificaciones del mercado, cumpliendo con los parámetros exigidos por LA PREVISORA S.A. y los requerimientos establecidos en las normas que regulan el SOAT.</t>
  </si>
  <si>
    <t>https://www.secop.gov.co/CO1BusinessLine/Tendering/BuyerWorkArea/Index?docUniqueIdentifier=CO1.BDOS.5115894&amp;prevCtxUrl=https%3a%2f%2fwww.secop.gov.co%2fCO1BusinessLine%2fTendering%2fBuyerDossierWorkspace%2fIndex%3freference%3d112-2023%26createDateFrom%3d07%2f05%2f2023+23%3a13%3a00%26createDateTo%3d07%2f11%2f2023+23%3a13%3a00%26filteringState%3d0%26sortingState%3dLastModifiedDESC%26showAdvancedSearch%3dTrue%26showAdvancedSearchFields%3dFalse%26advSrchFolderCode%3dALL%26selectedDossier%3dCO1.BDOS.5115894%26selectedRequest%3dCO1.REQ.5230326%26&amp;prevCtxLbl=Procesos+de+la+Entidad+Estatal</t>
  </si>
  <si>
    <t>126-2023</t>
  </si>
  <si>
    <t>EL PROVEEDOR se compromete con LA PREVISORA S.A a prestar el servicio y puesta a punto de un sistema de grabación en el esquema de canales SIP para grabación de contingencia.</t>
  </si>
  <si>
    <t>830045792-1</t>
  </si>
  <si>
    <t>CALL PROCESSING TECHNOLOGIES S.A.</t>
  </si>
  <si>
    <t>127-2023</t>
  </si>
  <si>
    <t xml:space="preserve">EL PROVEEDOR se compromete con LA PREVISORA S.A a prestar los servicios de ajuste a los siniestros de los ramos generales y patrimoniales, dentro del marco de las actividades relacionadas con la Vicepresidencia de Indemnizaciones. </t>
  </si>
  <si>
    <t>900133128-1</t>
  </si>
  <si>
    <t>CASTIBLANCO &amp; ASOCIADOS AJUSTADORES DE SEGUROS SAS.</t>
  </si>
  <si>
    <t>https://www.secop.gov.co/CO1BusinessLine/Tendering/BuyerWorkArea/Index?docUniqueIdentifier=CO1.BDOS.5116529&amp;prevCtxUrl=https%3a%2f%2fwww.secop.gov.co%2fCO1BusinessLine%2fTendering%2fBuyerDossierWorkspace%2fIndex%3freference%3d126-2023%26createDateFrom%3d07%2f05%2f2023+23%3a18%3a00%26createDateTo%3d07%2f11%2f2023+23%3a18%3a00%26filteringState%3d0%26sortingState%3dLastModifiedDESC%26showAdvancedSearch%3dTrue%26showAdvancedSearchFields%3dFalse%26advSrchFolderCode%3dALL%26selectedDossier%3dCO1.BDOS.5116529%26selectedRequest%3dCO1.REQ.5231108%26&amp;prevCtxLbl=Procesos+de+la+Entidad+Estatal</t>
  </si>
  <si>
    <t>https://www.secop.gov.co/CO1BusinessLine/Tendering/BuyerWorkArea/Index?docUniqueIdentifier=CO1.BDOS.5120464&amp;prevCtxUrl=https%3a%2f%2fwww.secop.gov.co%2fCO1BusinessLine%2fTendering%2fBuyerDossierWorkspace%2fIndex%3freference%3d127-2023%26createDateFrom%3d09%2f05%2f2023+14%3a43%3a00%26createDateTo%3d09%2f11%2f2023+14%3a43%3a00%26filteringState%3d0%26sortingState%3dLastModifiedDESC%26showAdvancedSearch%3dTrue%26showAdvancedSearchFields%3dFalse%26advSrchFolderCode%3dALL%26selectedDossier%3dCO1.BDOS.5120464%26selectedRequest%3dCO1.REQ.5235312%26&amp;prevCtxLbl=Procesos+de+la+Entidad+Estatal</t>
  </si>
  <si>
    <t>129-2023</t>
  </si>
  <si>
    <t>830512240-1</t>
  </si>
  <si>
    <t>HHGUERRERO Y COMPAÑIA LTDA ANALISTAS DE RIESGOS</t>
  </si>
  <si>
    <t>https://www.secop.gov.co/CO1BusinessLine/Tendering/BuyerWorkArea/Index?docUniqueIdentifier=CO1.BDOS.5116739&amp;prevCtxUrl=https%3a%2f%2fwww.secop.gov.co%2fCO1BusinessLine%2fTendering%2fBuyerDossierWorkspace%2fIndex%3freference%3d129-2023%26createDateFrom%3d09%2f05%2f2023+14%3a39%3a00%26createDateTo%3d09%2f11%2f2023+14%3a39%3a00%26filteringState%3d0%26sortingState%3dLastModifiedDESC%26showAdvancedSearch%3dTrue%26showAdvancedSearchFields%3dFalse%26advSrchFolderCode%3dALL%26selectedDossier%3dCO1.BDOS.5116739%26selectedRequest%3dCO1.REQ.5231107%26&amp;prevCtxLbl=Procesos+de+la+Entidad+Estatal</t>
  </si>
  <si>
    <t>131-2023</t>
  </si>
  <si>
    <t>890111390-3</t>
  </si>
  <si>
    <t>PROFESIONALES EN SERVICIOS PORTUARIOS PROSERPUERTOS S.A.S.</t>
  </si>
  <si>
    <t>132-2023</t>
  </si>
  <si>
    <t>830050499-6</t>
  </si>
  <si>
    <t>MCLARENS COLOMBIA LIMITADA.</t>
  </si>
  <si>
    <t>134-2023</t>
  </si>
  <si>
    <t>GENERAL CLAIMS AND RISK CONSULTING LTDA.</t>
  </si>
  <si>
    <t>135-2023</t>
  </si>
  <si>
    <t>901372699-1</t>
  </si>
  <si>
    <t>INSULARI CONSULTORES S.A.S</t>
  </si>
  <si>
    <t>137-2023</t>
  </si>
  <si>
    <t>LOSSGROUP CRITERIA LCC SAS.</t>
  </si>
  <si>
    <t>138-2023</t>
  </si>
  <si>
    <t>830120079-7</t>
  </si>
  <si>
    <t>D &amp; G ASESORES LTDA.</t>
  </si>
  <si>
    <t>139-2023</t>
  </si>
  <si>
    <t>900110855-7</t>
  </si>
  <si>
    <t>INGETECH COLOMBIAN GROUP S A S CLAIMS &amp; RISK MANAGMENT</t>
  </si>
  <si>
    <t>141-2023</t>
  </si>
  <si>
    <t>890326247-1</t>
  </si>
  <si>
    <t>AJUSTADORES DE OCCIDENTE S.A.S.</t>
  </si>
  <si>
    <t>142-2023</t>
  </si>
  <si>
    <t>PROTECCION ASEGURADORES COLOMBIANOS S.A. PROASCOL S.A.</t>
  </si>
  <si>
    <t>https://www.secop.gov.co/CO1BusinessLine/Tendering/ProcedureEdit/View?docUniqueIdentifier=CO1.REQ.5621694&amp;prevCtxUrl=https%3a%2f%2fwww.secop.gov.co%2fCO1BusinessLine%2fTendering%2fBuyerDossierWorkspace%2fIndex%3freference%3d131-2023%26createDateFrom%3d29%2f07%2f2023+14%3a01%3a00%26createDateTo%3d29%2f01%2f2024+14%3a01%3a00%26filteringState%3d0%26sortingState%3dLastModifiedDESC%26showAdvancedSearch%3dTrue%26showAdvancedSearchFields%3dFalse%26advSrchFolderCode%3dALL%26selectedDossier%3dCO1.BDOS.5459782%26selectedRequest%3dCO1.REQ.5621694%26&amp;prevCtxLbl=Procesos+de+la+Entidad+Estatal</t>
  </si>
  <si>
    <t>https://community.secop.gov.co/Public/Tendering/ContractNoticePhases/View?PPI=CO1.PPI.30592103&amp;isFromPublicArea=True&amp;isModal=False</t>
  </si>
  <si>
    <t>https://community.secop.gov.co/Public/Tendering/ContractNoticePhases/View?PPI=CO1.PPI.29010641&amp;isFromPublicArea=True&amp;isModal=False</t>
  </si>
  <si>
    <t>https://www.secop.gov.co/CO1BusinessLine/Tendering/BuyerWorkArea/Index?docUniqueIdentifier=CO1.BDOS.5840249&amp;prevCtxUrl=https%3a%2f%2fwww.secop.gov.co%2fCO1BusinessLine%2fTendering%2fBuyerDossierWorkspace%2fIndex%3fallWords2Search%3d137-2023%26createDateFrom%3d27%2f09%2f2023+16%3a15%3a02%26createDateTo%3d27%2f03%2f2024+16%3a15%3a02%26filteringState%3d0%26sortingState%3dLastModifiedDESC%26showAdvancedSearch%3dFalse%26showAdvancedSearchFields%3dFalse%26folderCode%3dALL%26selectedDossier%3dCO1.BDOS.5840249%26selectedRequest%3dCO1.REQ.5957392%26&amp;prevCtxLbl=Procesos+de+la+Entidad+Estatal</t>
  </si>
  <si>
    <t>https://www.secop.gov.co/CO1BusinessLine/Tendering/BuyerWorkArea/Index?docUniqueIdentifier=CO1.BDOS.5226870&amp;prevCtxUrl=https%3a%2f%2fwww.secop.gov.co%2fCO1BusinessLine%2fTendering%2fBuyerDossierWorkspace%2fIndex%3freference%3d138-2023%26createDateFrom%3d12%2f06%2f2023+20%3a20%3a00%26createDateTo%3d12%2f12%2f2023+20%3a20%3a00%26filteringState%3d0%26sortingState%3dLastModifiedDESC%26showAdvancedSearch%3dTrue%26showAdvancedSearchFields%3dFalse%26advSrchFolderCode%3dALL%26selectedDossier%3dCO1.BDOS.5226870%26selectedRequest%3dCO1.REQ.5343791%26&amp;prevCtxLbl=Procesos+de+la+Entidad+Estatal</t>
  </si>
  <si>
    <t>https://www.secop.gov.co/CO1BusinessLine/Tendering/BuyerWorkArea/Index?docUniqueIdentifier=CO1.BDOS.5220103&amp;prevCtxUrl=https%3a%2f%2fwww.secop.gov.co%2fCO1BusinessLine%2fTendering%2fBuyerDossierWorkspace%2fIndex%3freference%3d139-2023%26createDateFrom%3d12%2f06%2f2023+20%3a22%3a00%26createDateTo%3d12%2f12%2f2023+20%3a22%3a00%26filteringState%3d0%26sortingState%3dLastModifiedDESC%26showAdvancedSearch%3dTrue%26showAdvancedSearchFields%3dFalse%26advSrchFolderCode%3dALL%26selectedDossier%3dCO1.BDOS.5220103%26selectedRequest%3dCO1.REQ.5336260%26&amp;prevCtxLbl=Procesos+de+la+Entidad+Estatal</t>
  </si>
  <si>
    <t>https://www.secop.gov.co/CO1BusinessLine/Tendering/BuyerWorkArea/Index?docUniqueIdentifier=CO1.BDOS.5219663&amp;prevCtxUrl=https%3a%2f%2fwww.secop.gov.co%2fCO1BusinessLine%2fTendering%2fBuyerDossierWorkspace%2fIndex%3freference%3d141-2023%26createDateFrom%3d12%2f06%2f2023+20%3a19%3a00%26createDateTo%3d12%2f12%2f2023+20%3a19%3a00%26filteringState%3d0%26sortingState%3dLastModifiedDESC%26showAdvancedSearch%3dTrue%26showAdvancedSearchFields%3dFalse%26advSrchFolderCode%3dALL%26selectedDossier%3dCO1.BDOS.5219663%26selectedRequest%3dCO1.REQ.5335791%26&amp;prevCtxLbl=Procesos+de+la+Entidad+Estatal</t>
  </si>
  <si>
    <t>https://community.secop.gov.co/Public/Tendering/ContractNoticePhases/View?PPI=CO1.PPI.29606682&amp;isFromPublicArea=True&amp;isModal=False</t>
  </si>
  <si>
    <t>151-2023</t>
  </si>
  <si>
    <t>EL PROVEEDOR se compromete con LA PREVISORA S.A a prestar los servicios de ajuste a los siniestros de los ramos generales y patrimoniales, dentro del marco de las actividades relacionadas con la Vicepresidencia de Indemnizaciones.</t>
  </si>
  <si>
    <t>JOSE A CACERES Y CIA LTDA.</t>
  </si>
  <si>
    <t>https://www.secop.gov.co/CO1BusinessLine/Tendering/BuyerWorkArea/Index?docUniqueIdentifier=CO1.BDOS.5122284&amp;prevCtxUrl=https%3a%2f%2fwww.secop.gov.co%2fCO1BusinessLine%2fTendering%2fBuyerDossierWorkspace%2fIndex%3freference%3d151-2023%26createDateFrom%3d12%2f06%2f2023+20%3a19%3a00%26createDateTo%3d12%2f12%2f2023+20%3a19%3a00%26filteringState%3d0%26sortingState%3dLastModifiedDESC%26showAdvancedSearch%3dTrue%26showAdvancedSearchFields%3dFalse%26advSrchFolderCode%3dALL%26selectedDossier%3dCO1.BDOS.5122284%26selectedRequest%3dCO1.REQ.5236681%26&amp;prevCtxLbl=Procesos+de+la+Entidad+Estatal</t>
  </si>
  <si>
    <t>159-2023</t>
  </si>
  <si>
    <t>900141987-3</t>
  </si>
  <si>
    <t>ASEGÚRATE LTDA. AUDITORIA TECNICA EN SEGUROS LIMITADA</t>
  </si>
  <si>
    <t>https://www.secop.gov.co/CO1BusinessLine/Tendering/ProcedureEdit/View?ProfileName=CCE-11-Procedimiento_Publicidad&amp;PPI=CO1.PPI.28523704&amp;DocUniqueName=Consulta&amp;DocTypeName=NextWay.Entities.Marketplace.Tendering.ProcedureRequest&amp;ProfileVersion=11&amp;DocUniqueIdentifier=CO1.REQ.5326099&amp;prevCtxUrl=https%3a%2f%2fwww.secop.gov.co%2fCO1BusinessLine%2fTendering%2fBuyerWorkArea%2fIndex%3fDocUniqueIdentifier%3dCO1.BDOS.5207234&amp;prevCtxLbl=&amp;Messages=Publicado%20|Success</t>
  </si>
  <si>
    <t>163-2023</t>
  </si>
  <si>
    <t xml:space="preserve">prestar los servicios de ajuste a los siniestros de los ramos generales y patrimoniales, dentro del marco de las actividades relacionadas con la Vicepresidencia de Indemnizaciones. </t>
  </si>
  <si>
    <t>901687362-8</t>
  </si>
  <si>
    <t>RM AJUSTADORES S.A.S.</t>
  </si>
  <si>
    <t>164-2023</t>
  </si>
  <si>
    <t>prestar servicios de adquisición, renovación, revocación y reposición de los certificados digitales para sitio seguro SSL de las páginas web publicadas por La Previsora y para firmas digitales asignadas al personal de la compañía.</t>
  </si>
  <si>
    <t>900210800-1</t>
  </si>
  <si>
    <t>ANDES SERVICIO DE CERTIFICACION DIGITAL S.A.</t>
  </si>
  <si>
    <t>165-2023</t>
  </si>
  <si>
    <t xml:space="preserve">EL ARRENDADOR entrega en arriendo a EL ARRENDATARIO el uso y goce del apartamento M1 ubicado en la calle 59 # 8 - 21 del edificio Tundana de la cuidad de Bogotá. </t>
  </si>
  <si>
    <t>900111713-4</t>
  </si>
  <si>
    <t>INDUSTRIALMEDIA S.A.</t>
  </si>
  <si>
    <t>https://www.secop.gov.co/CO1BusinessLine/Tendering/ProcedureEdit/View?docUniqueIdentifier=CO1.REQ.5617857&amp;prevCtxUrl=https%3a%2f%2fwww.secop.gov.co%2fCO1BusinessLine%2fTendering%2fBuyerDossierWorkspace%2fIndex%3freference%3d163-2023%26createDateFrom%3d29%2f07%2f2023+14%3a00%3a00%26createDateTo%3d29%2f01%2f2024+14%3a00%3a00%26filteringState%3d0%26sortingState%3dLastModifiedDESC%26showAdvancedSearch%3dTrue%26showAdvancedSearchFields%3dFalse%26advSrchFolderCode%3dALL%26selectedDossier%3dCO1.BDOS.5500456%26selectedRequest%3dCO1.REQ.5617857%26&amp;prevCtxLbl=Procesos+de+la+Entidad+Estatal</t>
  </si>
  <si>
    <t>https://www.secop.gov.co/CO1BusinessLine/Tendering/BuyerWorkArea/Index?docUniqueIdentifier=CO1.BDOS.5435331&amp;prevCtxUrl=https%3a%2f%2fwww.secop.gov.co%2fCO1BusinessLine%2fTendering%2fBuyerDossierWorkspace%2fIndex%3fcreateDateFrom%3d17%2f07%2f2023+18%3a13%3a52%26createDateTo%3d17%2f01%2f2024+18%3a13%3a52%26filteringState%3d1%26sortingState%3dLastModifiedDESC%26showAdvancedSearch%3dFalse%26showAdvancedSearchFields%3dFalse%26folderCode%3dALL%26selectedDossier%3dCO1.BDOS.5435331%26selectedRequest%3dCO1.REQ.5552451%26&amp;prevCtxLbl=Procesos+de+la+Entidad+Estatal</t>
  </si>
  <si>
    <t>https://www.secop.gov.co/CO1BusinessLine/Tendering/BuyerWorkArea/Index?docUniqueIdentifier=CO1.BDOS.5172798&amp;prevCtxUrl=https%3a%2f%2fwww.secop.gov.co%2fCO1BusinessLine%2fTendering%2fBuyerDossierWorkspace%2fIndex%3freference%3d165-2023%26createDateFrom%3d22%2f06%2f2023+17%3a53%3a00%26createDateTo%3d22%2f12%2f2023+17%3a53%3a00%26filteringState%3d0%26sortingState%3dLastModifiedDESC%26showAdvancedSearch%3dTrue%26showAdvancedSearchFields%3dFalse%26advSrchFolderCode%3dALL%26selectedDossier%3dCO1.BDOS.5172798%26selectedRequest%3dCO1.REQ.5288562%26&amp;prevCtxLbl=Procesos+de+la+Entidad+Estatal</t>
  </si>
  <si>
    <t>177-2023</t>
  </si>
  <si>
    <t>Entrega en arrendamiento comercial a EL ARRENDATARIO el uso y goce del inmueble ubicado en la dirección calle 6 No. 11-61 Local 01 de la ciudad de Florencia.</t>
  </si>
  <si>
    <t>891100247-4</t>
  </si>
  <si>
    <t>CAESCA S.A.S.</t>
  </si>
  <si>
    <t>178-2023</t>
  </si>
  <si>
    <t>900438988-7</t>
  </si>
  <si>
    <t>AJUSEGUROS S.A.S.</t>
  </si>
  <si>
    <t>https://www.secop.gov.co/CO1BusinessLine/Tendering/ProcedureEdit/View?docUniqueIdentifier=CO1.REQ.5640633&amp;prevCtxUrl=https%3a%2f%2fwww.secop.gov.co%2fCO1BusinessLine%2fTendering%2fBuyerDossierWorkspace%2fIndex%3freference%3d177-2023%26createDateFrom%3d29%2f07%2f2023+14%3a15%3a00%26createDateTo%3d29%2f01%2f2024+14%3a15%3a00%26filteringState%3d0%26sortingState%3dLastModifiedDESC%26showAdvancedSearch%3dTrue%26showAdvancedSearchFields%3dFalse%26advSrchFolderCode%3dALL%26selectedDossier%3dCO1.BDOS.5523410%26selectedRequest%3dCO1.REQ.5640633%26&amp;prevCtxLbl=Procesos+de+la+Entidad+Estatal</t>
  </si>
  <si>
    <t>https://community.secop.gov.co/Public/Tendering/ContractNoticePhases/View?PPI=CO1.PPI.30592160&amp;isFromPublicArea=True&amp;isModal=False</t>
  </si>
  <si>
    <t>187-2023</t>
  </si>
  <si>
    <t>prestar en las instalaciones de la Previsora S.A. Compañía de Seguros de la ciudad de Bogotá el servicio de saneamiento ambiental, fumigación, consistente en el control de insectos, roedores, plagas y microorganismos.</t>
  </si>
  <si>
    <t>900066695-7</t>
  </si>
  <si>
    <t>B.P.F. FUMIBEL LTDA</t>
  </si>
  <si>
    <t>188-2023</t>
  </si>
  <si>
    <t>Prestar y garantizar el servicio integral de bodegaje almacenamiento y custodia de salvamentos de seguros generales (muebles enseres entre otros) y vehículos asegurados por LA PREVISORA S.A.</t>
  </si>
  <si>
    <t>900272403-6</t>
  </si>
  <si>
    <t>SERVICIOS INTEGRADOS AUTOMOTRIZ S.A.S.</t>
  </si>
  <si>
    <t>https://www.secop.gov.co/CO1BusinessLine/Tendering/ProcedureEdit/View?docUniqueIdentifier=CO1.REQ.5551523&amp;prevCtxUrl=https%3a%2f%2fwww.secop.gov.co%2fCO1BusinessLine%2fTendering%2fBuyerDossierWorkspace%2fIndex%3freference%3d187-2023%26createDateFrom%3d29%2f07%2f2023+14%3a11%3a00%26createDateTo%3d29%2f01%2f2024+14%3a11%3a00%26filteringState%3d0%26sortingState%3dLastModifiedDESC%26showAdvancedSearch%3dTrue%26showAdvancedSearchFields%3dFalse%26advSrchFolderCode%3dALL%26selectedDossier%3dCO1.BDOS.5434120%26selectedRequest%3dCO1.REQ.5551523%26&amp;prevCtxLbl=Procesos+de+la+Entidad+Estatal</t>
  </si>
  <si>
    <t>190-2023</t>
  </si>
  <si>
    <t>prestar el servicio de renovación del derecho de soporte para los elementos que componen la infraestructura de VoIp como el software Assurance (SWA), soporte de fábrica, soporte técnico, mantenimiento, troncales SIP y la administración de telefonía VoIp.</t>
  </si>
  <si>
    <t>900531376-7</t>
  </si>
  <si>
    <t>NECSYS S.A.S.</t>
  </si>
  <si>
    <t>https://www.secop.gov.co/CO1BusinessLine/Tendering/ProcedureEdit/View?docUniqueIdentifier=CO1.REQ.5557513&amp;prevCtxUrl=https%3a%2f%2fwww.secop.gov.co%2fCO1BusinessLine%2fTendering%2fBuyerDossierWorkspace%2fIndex%3freference%3d190-2023%26createDateFrom%3d29%2f07%2f2023+14%3a14%3a00%26createDateTo%3d29%2f01%2f2024+14%3a14%3a00%26filteringState%3d0%26sortingState%3dLastModifiedDESC%26showAdvancedSearch%3dTrue%26showAdvancedSearchFields%3dFalse%26advSrchFolderCode%3dALL%26selectedDossier%3dCO1.BDOS.5440116%26selectedRequest%3dCO1.REQ.5557513%26&amp;prevCtxLbl=Procesos+de+la+Entidad+Estatal</t>
  </si>
  <si>
    <t>007-2024</t>
  </si>
  <si>
    <t>prestar el servicio de fotocopiado de documentos, para lo cual utilizará la infraestructura necesaria y equipos multifuncionales de su propiedad instalados y puestos en funcionamiento en las instalaciones de LA PREVISORA S.A.</t>
  </si>
  <si>
    <t>900455314-5</t>
  </si>
  <si>
    <t>NEW COPIERS TECNOLOGY LTDA</t>
  </si>
  <si>
    <t>https://community.secop.gov.co/Public/Tendering/ContractNoticePhases/View?PPI=CO1.PPI.29547183&amp;isFromPublicArea=True&amp;isModal=False</t>
  </si>
  <si>
    <t>026-2024</t>
  </si>
  <si>
    <t>Suministrar dos canales de comunicación capa 3 con redundancia para realizar la conexión con el Banco de la República para el consumo de CUD y SEBRA.</t>
  </si>
  <si>
    <t>899999115-8</t>
  </si>
  <si>
    <t>EMPRESA DE TELECOMUNICACIONES DE BOGOTÁ S.A. E.S.P - ETB S.A. E.S.P</t>
  </si>
  <si>
    <t>https://www.secop.gov.co/CO1BusinessLine/Tendering/ProcedureEdit/View?ProfileName=CCE-11-Procedimiento_Publicidad&amp;PPI=CO1.PPI.31791355&amp;DocUniqueName=Consulta&amp;DocTypeName=NextWay.Entities.Marketplace.Tendering.ProcedureRequest&amp;ProfileVersion=12&amp;DocUniqueIdentifier=CO1.REQ.6238696&amp;prevCtxUrl=https%3a%2f%2fwww.secop.gov.co%2fCO1BusinessLine%2fTendering%2fBuyerWorkArea%2fIndex%3fDocUniqueIdentifier%3dCO1.BDOS.6117191&amp;prevCtxLbl=&amp;Messages=Publicado%20|Success</t>
  </si>
  <si>
    <t>042-2024</t>
  </si>
  <si>
    <t>Adquisición, instalación, configuración, parametrización, afinamiento, soporte y el servicio técnico de mantenimiento preventivo y correctivo a las UPS de LA PREVISORA S.A.</t>
  </si>
  <si>
    <t>800079939-2</t>
  </si>
  <si>
    <t>SUCOMPUTO S.A.S. SUCOMPUTO INFRAESTRUCTURA
TECNOLOGICA S.A.S.</t>
  </si>
  <si>
    <t>https://www.secop.gov.co/CO1BusinessLine/Tendering/BuyerWorkArea/Index?docUniqueIdentifier=CO1.BDOS.6423038&amp;prevCtxUrl=https%3a%2f%2fwww.secop.gov.co%2fCO1BusinessLine%2fTendering%2fBuyerDossierWorkspace%2fIndex%3fallWords2Search%3d042-2024%26createDateFrom%3d03%2f04%2f2024+21%3a52%3a52%26createDateTo%3d03%2f10%2f2024+21%3a52%3a52%26filteringState%3d1%26sortingState%3dLastModifiedDESC%26showAdvancedSearch%3dFalse%26showAdvancedSearchFields%3dFalse%26folderCode%3dALL%26selectedDossier%3dCO1.BDOS.6423038%26selectedRequest%3dCO1.REQ.6771655%26&amp;prevCtxLbl=Procesos+de+la+Entidad+Estatal</t>
  </si>
  <si>
    <t>045-2024</t>
  </si>
  <si>
    <t>Realizar la intermediación para el cubrimiento de los riesgos derivados de la póliza de hospitalización y cirugía de LA PREVISORA S.A.</t>
  </si>
  <si>
    <t>860069265-2</t>
  </si>
  <si>
    <t>AON RISK SERVICES COLOMBIA S.A CORREDORES DE SEGUROS</t>
  </si>
  <si>
    <t>https://www.secop.gov.co/CO1BusinessLine/Tendering/ProcedureEdit/View?ProfileName=CCE-11-Procedimiento_Publicidad&amp;PPI=CO1.PPI.31792599&amp;DocUniqueName=Consulta&amp;DocTypeName=NextWay.Entities.Marketplace.Tendering.ProcedureRequest&amp;ProfileVersion=12&amp;DocUniqueIdentifier=CO1.REQ.6239411&amp;prevCtxUrl=https%3a%2f%2fwww.secop.gov.co%2fCO1BusinessLine%2fTendering%2fBuyerWorkArea%2fIndex%3fDocUniqueIdentifier%3dCO1.BDOS.6117494&amp;prevCtxLbl=&amp;Messages=Publicado%20|Success</t>
  </si>
  <si>
    <t>073-2024</t>
  </si>
  <si>
    <t>Proveer licenciamiento y servicio de información financiera de emisores locales e internacionales, para descarga y monitoreo.</t>
  </si>
  <si>
    <t>1716369-</t>
  </si>
  <si>
    <t>BLOOMBERG L.P.</t>
  </si>
  <si>
    <t>https://www.secop.gov.co/CO1BusinessLine/Tendering/ProcedureEdit/View?ProfileName=CCE-11-Procedimiento_Publicidad&amp;PPI=CO1.PPI.31900306&amp;DocUniqueName=Consulta&amp;DocTypeName=NextWay.Entities.Marketplace.Tendering.ProcedureRequest&amp;ProfileVersion=12&amp;DocUniqueIdentifier=CO1.REQ.6265115&amp;prevCtxUrl=https%3a%2f%2fwww.secop.gov.co%2fCO1BusinessLine%2fTendering%2fBuyerWorkArea%2fIndex%3fDocUniqueIdentifier%3dCO1.BDOS.6142679&amp;prevCtxLbl=&amp;Messages=Publicado%20|Success</t>
  </si>
  <si>
    <t>117-2024</t>
  </si>
  <si>
    <t>Prestar los servicios de asistencia de automóviles domiciliaria y personas para los asegurados de LA PREVISORA S.A.</t>
  </si>
  <si>
    <t>901829024-4</t>
  </si>
  <si>
    <t>UNIÓN TEMPORAL IKE CAMARCA</t>
  </si>
  <si>
    <t>Automóviles: 41%
Personas: 26%
Domiciliaria: 52%</t>
  </si>
  <si>
    <t>https://www.secop.gov.co/CO1BusinessLine/Tendering/ProcedureEdit/View?docUniqueIdentifier=CO1.REQ.6549807&amp;prevCtxUrl=https%3a%2f%2fwww.secop.gov.co%2fCO1BusinessLine%2fTendering%2fBuyerDossierWorkspace%2fIndex%3fallWords2Search%3d117-2024%26createDateFrom%3d03%2f04%2f2024+22%3a02%3a22%26createDateTo%3d03%2f10%2f2024+22%3a02%3a22%26filteringState%3d1%26sortingState%3dLastModifiedDESC%26showAdvancedSearch%3dFalse%26showAdvancedSearchFields%3dFalse%26folderCode%3dALL%26selectedDossier%3dCO1.BDOS.6424423%26selectedRequest%3dCO1.REQ.6549807%26&amp;prevCtxLbl=Procesos+de+la+Entidad+Estatal</t>
  </si>
  <si>
    <t>Oficina De Incendio Y Líneas Aliadas</t>
  </si>
  <si>
    <t>130-2024</t>
  </si>
  <si>
    <t>Realizar la georreferenciación de los riesgos que indique LA PREVISORA S.A. garantizando el cumplimiento a lo establecido en el Decreto 4865 de 2011 emitido por el Ministerio de Hacienda y Crédito Público.</t>
  </si>
  <si>
    <t>901147699-8</t>
  </si>
  <si>
    <t>CAMPOS TERREMOTO SAS</t>
  </si>
  <si>
    <t>https://www.secop.gov.co/CO1BusinessLine/Tendering/ProcedureEdit/Update?DocUniqueIdentifier=CO1.REQ.6674663</t>
  </si>
  <si>
    <t>140-2024</t>
  </si>
  <si>
    <t>Adquisición de la herramienta tecnológica “RMS RiskLink” para la estimación de perdidas o modelos catastróficos en el ramo de terremoto.</t>
  </si>
  <si>
    <t>770223411-</t>
  </si>
  <si>
    <t>RISK MANAGEMENT SOLUTIONS, INC</t>
  </si>
  <si>
    <t>https://www.secop.gov.co/CO1BusinessLine/Tendering/ProcedureEdit/View?ProfileName=CCE-11-Procedimiento_Publicidad&amp;PPI=CO1.PPI.37504763&amp;DocUniqueName=Consulta&amp;DocTypeName=NextWay.Entities.Marketplace.Tendering.ProcedureRequest&amp;ProfileVersion=12&amp;DocUniqueIdentifier=CO1.REQ.7756462&amp;prevCtxUrl=https%3a%2f%2fwww.secop.gov.co%2fCO1BusinessLine%2fTendering%2fBuyerWorkArea%2fIndex%3fDocUniqueIdentifier%3dCO1.BDOS.7621085&amp;prevCtxLbl=&amp;Messages=Publicado%20|Success</t>
  </si>
  <si>
    <t>144-2024</t>
  </si>
  <si>
    <t>30 OTROS / OUTSOURCING ASEO, CAFETERÍA</t>
  </si>
  <si>
    <t>Prestación de los servicios integrales de aseo, limpieza, desinfección y cafetería a nivel nacional, y el servicio de mantenimiento a través de operarios (toderos) para casa matriz en Bogotá, bajo la modalidad de outsourcing.</t>
  </si>
  <si>
    <t>804016472-1</t>
  </si>
  <si>
    <t>AMERICANA DE SERVICIOS LTDA.</t>
  </si>
  <si>
    <t>https://community.secop.gov.co/Public/Tendering/ContractNoticePhases/View?PPI=CO1.PPI.34792143&amp;isFromPublicArea=True&amp;isModal=False</t>
  </si>
  <si>
    <t>Gerencia de Negocios Estatales
Gerencia de Contratacion</t>
  </si>
  <si>
    <t>159-2024</t>
  </si>
  <si>
    <t>Prestación de servicios profesionales de asesoría jurídica en contratación estatal y privada.</t>
  </si>
  <si>
    <t>900084759-6</t>
  </si>
  <si>
    <t>DE VIVERO &amp; ASOCIADOS SAS</t>
  </si>
  <si>
    <t>https://community.secop.gov.co/Public/Tendering/ContractNoticePhases/View?PPI=CO1.PPI.35537448&amp;isFromPublicArea=True&amp;isModal=False</t>
  </si>
  <si>
    <t>161-2024</t>
  </si>
  <si>
    <t>Prestar los servicios especializados sobre la plataforma de Sistema Gestor de Identidades para la actualización integración soporte y mantenimiento a la plataforma de Oracle Identity Governance.</t>
  </si>
  <si>
    <t>900197910-8</t>
  </si>
  <si>
    <t>SOAIN SOFTWARE ASSOCIATES S A S</t>
  </si>
  <si>
    <t>https://www.secop.gov.co/CO1BusinessLine/Tendering/ProcedureEdit/View?docUniqueIdentifier=CO1.REQ.6970599&amp;prevCtxUrl=https%3a%2f%2fwww.secop.gov.co%2fCO1BusinessLine%2fTendering%2fBuyerDossierWorkspace%2fIndex%3fcreateDateFrom%3d07%2f04%2f2024+21%3a11%3a58%26createDateTo%3d07%2f10%2f2024+21%3a11%3a58%26filteringState%3d1%26sortingState%3dLastModifiedDESC%26showAdvancedSearch%3dFalse%26showAdvancedSearchFields%3dFalse%26folderCode%3dALL%26selectedDossier%3dCO1.BDOS.6841357%26selectedRequest%3dCO1.REQ.6970599%26&amp;prevCtxLbl=Procesos+de+la+Entidad+Estatal</t>
  </si>
  <si>
    <t>Secretaría General</t>
  </si>
  <si>
    <t>166-2024</t>
  </si>
  <si>
    <t>Prestar los servicios de Revisoría Fiscal a LA PREVISORA S.A. conforme con las normas legales vigentes aplicables a LA PREVISORA S.A., en especial las previstas en el artículo 207 del Código de Comercio, Estatuto Orgánico del Sistema Financiero, Circular Externa 029 de 2014 (Circular Básica Jurídica).</t>
  </si>
  <si>
    <t>860600063-9</t>
  </si>
  <si>
    <t>BDO AUDIT S.A.S. BIC</t>
  </si>
  <si>
    <t>https://www.secop.gov.co/CO1BusinessLine/Tendering/ProcedureEdit/View?docUniqueIdentifier=CO1.REQ.6880306&amp;prevCtxUrl=https%3a%2f%2fwww.secop.gov.co%2fCO1BusinessLine%2fTendering%2fBuyerDossierWorkspace%2fIndex%3fallWords2Search%3d166-2024%26createDateFrom%3d08%2f04%2f2024+13%3a56%3a36%26createDateTo%3d08%2f10%2f2024+13%3a56%3a36%26filteringState%3d1%26sortingState%3dLastModifiedDESC%26showAdvancedSearch%3dFalse%26showAdvancedSearchFields%3dFalse%26folderCode%3dALL%26selectedDossier%3dCO1.BDOS.6751323%26selectedRequest%3dCO1.REQ.6880306%26&amp;prevCtxLbl=Procesos+de+la+Entidad+Estatal</t>
  </si>
  <si>
    <t>176-2024</t>
  </si>
  <si>
    <t>Renovar el licenciamiento para uso de la plataforma SALESFORCE.COM de productos Force.com- Enterprise Edition (Enterprise Applications), Sales Cloud Lightning CRMEnterprise Edition (Spanish), Partner Community Members y Data Storage (10 GB), con el fin que LA PREVISORA S.A. de cumplimiento a la protección de derechos de propiedad intelectual.</t>
  </si>
  <si>
    <t>900858967-4</t>
  </si>
  <si>
    <t>QUANTICS SAS</t>
  </si>
  <si>
    <t>177-2024</t>
  </si>
  <si>
    <t>servicios profesionales de peritaje especializado de daños que sufran y/o causen los vehículos y/o bicicletas que conforman el parque automotor asegurado por LA PREVISORA S.A. y que afecten las pólizas expedidas bajo el ramo de automóviles (incluye todos los amparos).</t>
  </si>
  <si>
    <t>860053523-8</t>
  </si>
  <si>
    <t>COMPAÑÍA COLOMBIANA DE SERVICIO AUTOMOTRIZ S.A. COLSERAUTO S.A.</t>
  </si>
  <si>
    <t>https://community.secop.gov.co/Public/Tendering/ContractNoticePhases/View?PPI=CO1.PPI.34862265&amp;isFromPublicArea=True&amp;isModal=False</t>
  </si>
  <si>
    <t>https://community.secop.gov.co/Public/Tendering/ContractNoticePhases/View?PPI=CO1.PPI.34891060&amp;isFr</t>
  </si>
  <si>
    <t>188-2024</t>
  </si>
  <si>
    <t xml:space="preserve">servicios de financiación de primas de seguros y gestión y administración de recuperación o cobro de cartera con el fin de facilitar a los tomadores y/o asegurados de LA PREVISORA S.A. la adquisición de los seguros comercializados por esta. </t>
  </si>
  <si>
    <t>800062782-9</t>
  </si>
  <si>
    <t>SERVIEFECTIVO S.A.S.</t>
  </si>
  <si>
    <t>https://community.secop.gov.co/Public/Tendering/ContractNoticePhases/View?PPI=CO1.PPI.34894359&amp;isFromPublicArea=True&amp;isModal=False</t>
  </si>
  <si>
    <t>195-2024</t>
  </si>
  <si>
    <t>Prestar el servicio de antivirus con tecnología XDR en solución SaaS.</t>
  </si>
  <si>
    <t>900418656-1</t>
  </si>
  <si>
    <t>GRUPO MICROSISTEMAS COLOMBIA SAS</t>
  </si>
  <si>
    <t>https://www.secop.gov.co/CO1BusinessLine/Tendering/ProcedureEdit/View?ProfileName=CCE-11-Procedimiento_Publicidad&amp;PPI=CO1.PPI.37479929&amp;DocUniqueName=Consulta&amp;DocTypeName=NextWay.Entities.Marketplace.Tendering.ProcedureRequest&amp;ProfileVersion=12&amp;DocUniqueIdentifier=CO1.REQ.7747891&amp;prevCtxUrl=https%3a%2f%2fwww.secop.gov.co%2fCO1BusinessLine%2fTendering%2fBuyerWorkArea%2fIndex%3fDocUniqueIdentifier%3dCO1.BDOS.7613182&amp;prevCtxLbl=&amp;Messages=Publicado%20|Success</t>
  </si>
  <si>
    <t>206-2024</t>
  </si>
  <si>
    <t>Prestar el servicio de mantenimiento y soporte técnico al software ScoreBoard/QuickScore, incluyendo actualización y capacitación de nuevas de versiones.</t>
  </si>
  <si>
    <t>900233434-8</t>
  </si>
  <si>
    <t>BISION CONSULTING S.A.S.</t>
  </si>
  <si>
    <t>https://community.secop.gov.co/Public/Tendering/ContractNoticePhases/View?PPI=CO1.PPI.37470657&amp;isFromPublicArea=True&amp;isModal=False</t>
  </si>
  <si>
    <t>208-2024</t>
  </si>
  <si>
    <t>Prestar el servicio de soporte, mantenimiento y desarrollo especializado de la herramienta SALESFORCE.COM incluido Analytics CRM y cualquier herramienta del paquete/Suite SALESFORCE.</t>
  </si>
  <si>
    <t>900376503-1</t>
  </si>
  <si>
    <t>VASS CONSULTORIA DE SISTEMAS COLOMBIA S.A.S</t>
  </si>
  <si>
    <t>209-2024</t>
  </si>
  <si>
    <t>30 OTROS / OUTSOURCING NÓMINA</t>
  </si>
  <si>
    <t>Prestar el servicio de liquidación de nómina y administración de personal de manera integral frente a los funcionarios de planta directa y los pensionados de la Compañía bajo la modalidad de Outsourcing In–House, brindando soporte legal, fiscal, contable, operativo y tecnológico al proceso.</t>
  </si>
  <si>
    <t>800233464-6</t>
  </si>
  <si>
    <t xml:space="preserve">UNION SOLUCIONES SISTEMAS DE INFORMACIÓN S.A.S </t>
  </si>
  <si>
    <t>https://community.secop.gov.co/Public/Tendering/ContractNoticePhases/View?PPI=CO1.PPI.38300933&amp;isFromPublicArea=True&amp;isModal=False</t>
  </si>
  <si>
    <t>https://community.secop.gov.co/Public/Tendering/ContractNoticePhases/View?PPI=CO1.PPI.40089133&amp;isFromPublicArea=True&amp;isModal=False</t>
  </si>
  <si>
    <t>212-2024</t>
  </si>
  <si>
    <t>Prestar sus servicios de envío de correo electrónico certificado incluido su soporte y mantenimiento</t>
  </si>
  <si>
    <t>901312112-4</t>
  </si>
  <si>
    <t>CAMERFIRMA COLOMBIA SAS</t>
  </si>
  <si>
    <t>https://community.secop.gov.co/Public/Tendering/ContractNoticePhases/View?PPI=CO1.PPI.36076754&amp;isFromPublicArea=True&amp;isModal=False</t>
  </si>
  <si>
    <t>216-2024</t>
  </si>
  <si>
    <t>Prestará el servicio de custodia de valores, de conformidad con la Ley Aplicable, para los Activos Custodiados de propiedad del Custodiado.</t>
  </si>
  <si>
    <t>900635607-0</t>
  </si>
  <si>
    <t>BNP PARIBAS SECURITIES SERVICES SOCIEDAD FIDUCIARIA SA</t>
  </si>
  <si>
    <t>https://community.secop.gov.co/Public/Tendering/ContractNoticePhases/View?PPI=CO1.PPI.37548876&amp;isFromPublicArea=True&amp;isModal=False</t>
  </si>
  <si>
    <t>219-2024</t>
  </si>
  <si>
    <t>Prestar  los servicios profesionales especializados en investigación de mercados y benchmarking a nivel nacional, bajo la modalidad de "bolsa de investigación".</t>
  </si>
  <si>
    <t>830067566-6</t>
  </si>
  <si>
    <t>GLOBAL RESEARCH ASOCIADOS S.A.S.</t>
  </si>
  <si>
    <t>https://community.secop.gov.co/Public/Tendering/ContractNoticePhases/View?PPI=CO1.PPI.35546446&amp;isFromPublicArea=True&amp;isModal=False</t>
  </si>
  <si>
    <t>235-2024</t>
  </si>
  <si>
    <t>9 CONSULTORÍA</t>
  </si>
  <si>
    <t>Prestar los servicios de asesoría legal estratégica que permita gestionar las relaciones laborales colectivas, con una perspectiva organizacional que tenga en cuenta el talento humano y las líneas estratégicas definidas por esta para lograr sus objetivos, así como los aspectos legales, comunicacionales y reputacionales de la Entidad.</t>
  </si>
  <si>
    <t>900517262-8</t>
  </si>
  <si>
    <t>SCOLA ABOGADOS S.A.S.</t>
  </si>
  <si>
    <t>https://community.secop.gov.co/Public/Tendering/ContractNoticePhases/View?PPI=CO1.PPI.36079131&amp;isFromPublicArea=True&amp;isModal=False</t>
  </si>
  <si>
    <t>237-2024</t>
  </si>
  <si>
    <t>Prestar el servicio de soporte y mantenimiento de la herramienta de gestión de identidades denomina Oracle Identity Governance (OIG), que permite realizar los procesos de gestión de identidades, implementada en LA PREVISORA S.A.</t>
  </si>
  <si>
    <t>800103052-8</t>
  </si>
  <si>
    <t>ORACLE COLOMBIA LIMITADA</t>
  </si>
  <si>
    <t>https://community.secop.gov.co/Public/Tendering/ContractNoticePhases/View?PPI=CO1.PPI.37766742&amp;isFromPublicArea=True&amp;isModal=False</t>
  </si>
  <si>
    <t>243-2024</t>
  </si>
  <si>
    <t>30 OTROS / OUTSOURCING CONTAC CENTER</t>
  </si>
  <si>
    <t>Prestación de los servicios de operación y administración del Contact Center a nivel nacional, bajo la modalidad de outsourcing.</t>
  </si>
  <si>
    <t>901882218-0</t>
  </si>
  <si>
    <t xml:space="preserve">UNIÓN TEMPORAL COMWITEL 2024 </t>
  </si>
  <si>
    <t>244-2024</t>
  </si>
  <si>
    <t>Prestar el servicio de actualización de software y soporte técnico de los productos ORACLE.</t>
  </si>
  <si>
    <t>https://community.secop.gov.co/Public/Tendering/ContractNoticePhases/View?PPI=CO1.PPI.37415646&amp;isFromPublicArea=True&amp;isModal=False</t>
  </si>
  <si>
    <t>https://community.secop.gov.co/Public/Tendering/ContractNoticePhases/View?PPI=CO1.PPI.37768497&amp;isFromPublicArea=True&amp;isModal=False</t>
  </si>
  <si>
    <t>246-2024</t>
  </si>
  <si>
    <t>Efectuar las calificaciones de pérdida de capacidad laboral (en adelante PCL) que afecten las indemnizaciones del amparo de Incapacidad Permanente de los seguros de accidentes personales o del ramo SOAT de las pólizas expedidas por LA PREVISORA S.A.</t>
  </si>
  <si>
    <t>247-2024</t>
  </si>
  <si>
    <t>Prestación de los servicios de planeación estratégica de Marketing 360, Endomarketing, PR, relacionamiento de medios de comunicación y gestión de reputación a nivel nacional.</t>
  </si>
  <si>
    <t>800000457-4</t>
  </si>
  <si>
    <t>ACOMEDIOS PUBLICIDAD Y MERCADEO S.A.S.</t>
  </si>
  <si>
    <t>https://community.secop.gov.co/Public/Tendering/ContractNoticePhases/View?PPI=CO1.PPI.37858444&amp;isFromPublicArea=True&amp;isModal=False</t>
  </si>
  <si>
    <t>https://community.secop.gov.co/Public/Tendering/ContractNoticePhases/View?PPI=CO1.PPI.36069771&amp;isFromPublicArea=True&amp;isModal=False</t>
  </si>
  <si>
    <t>253-2024</t>
  </si>
  <si>
    <t xml:space="preserve">Prestar el servicio de mantenimiento preventivo requerido para el correcto funcionamiento de los Toboganes de salvamento instalados en la entidad. </t>
  </si>
  <si>
    <t>900259889-8</t>
  </si>
  <si>
    <t>COMERCIALIZADORA INTERNACIONAL GHANY COLOMBIA SOCIEDAD POR ACCIONES SIMPLIFICADA</t>
  </si>
  <si>
    <t>254-2024</t>
  </si>
  <si>
    <t>Prestación de los servicios de mantenimiento preventivo y correctivo de  la solución Adobe Present Central Pro-Output Server y Adobe Present Output Designer.</t>
  </si>
  <si>
    <t>MULTISOFTWARE TRANSACCIONAL SAS</t>
  </si>
  <si>
    <t>255-2024</t>
  </si>
  <si>
    <t>Prestar los servicios especializado de software que permita la automatización digital bajo la modalidad SaaS (Software as a Service), para la gestión integral del proceso de diligenciamiento del formulario de conocimiento del cliente para personas naturales y jurídicas cumpliendo los requisitos establecidos por la SUPERINTENDENCIA FINANCIERA DE COLOMBIA.</t>
  </si>
  <si>
    <t>https://community.secop.gov.co/Public/Tendering/ContractNoticePhases/View?PPI=CO1.PPI.37062914&amp;isFromPublicArea=True&amp;isModal=False</t>
  </si>
  <si>
    <t>https://community.secop.gov.co/Public/Tendering/ContractNoticePhases/View?PPI=CO1.PPI.37493377&amp;isFromPublicArea=True&amp;isModal=False</t>
  </si>
  <si>
    <t>https://community.secop.gov.co/Public/Tendering/ContractNoticePhases/View?PPI=CO1.PPI.37614700&amp;isFromPublicArea=True&amp;isModal=False</t>
  </si>
  <si>
    <t>Gerencia de Cartera
Gerencia de Desarrollo Comercial
Oficina de cumplimiento y Líneas Financieras
Gerencia Técnica de SOAT</t>
  </si>
  <si>
    <t>257-2024</t>
  </si>
  <si>
    <t xml:space="preserve">Prestar el servicio que le permita administrar el proceso de emisión, custodia y administración de Pagarés desmaterializados, por cuenta propia y/o de terceros, a través del registro de los títulos a través  de la anotación en cuenta, de conformidad con lo regulado en las Leyes. </t>
  </si>
  <si>
    <t>800182091-2</t>
  </si>
  <si>
    <t>DEPOSITO CENTRALIZADO DE VALORES DE COLOMBIA DECEVAL S.A.</t>
  </si>
  <si>
    <t>https://community.secop.gov.co/Public/Tendering/ContractNoticePhases/View?PPI=CO1.PPI.23092934&amp;isFromPublicArea=True&amp;isModal=False</t>
  </si>
  <si>
    <t>259-2024</t>
  </si>
  <si>
    <t>Realizar la custodia, administración y ejercer todas las actividades necesarias para la prestación del servicio de emisión desmaterializada básica de acciones, asumiendo las responsabilidades de los servicios de depósito, emisión, administración de valores, según corresponda.</t>
  </si>
  <si>
    <t>https://community.secop.gov.co/Public/Tendering/ContractNoticePhases/View?PPI=CO1.PPI.37039583&amp;isFromPublicArea=True&amp;isModal=False</t>
  </si>
  <si>
    <t>261-2024</t>
  </si>
  <si>
    <t>Prestar el servicio de suscripción vía web por medio de su producto VLex Colombia Profesional, el cual contiene boletines diarios e información sobre legislación, jurisprudencia, doctrina, códigos, estatutos y regímenes económicos, todo clasificado actualizado sobre las normas, decretos y leyes, con acceso a 15 licencias especiales.</t>
  </si>
  <si>
    <t>901004967-3</t>
  </si>
  <si>
    <t>COLOMBIA INFORMACIÓN LEGAL S.A.S.</t>
  </si>
  <si>
    <t>https://community.secop.gov.co/Public/Tendering/ContractNoticePhases/View?PPI=CO1.PPI.37492870&amp;isFromPublicArea=True&amp;isModal=False</t>
  </si>
  <si>
    <t>264-2024</t>
  </si>
  <si>
    <t>Prestar el servicio de actualización de software y soporte técnico en modalidad Enterprise para los productos licenciados de la vertical Database and Data Management de SAP, con que cuenta LA PREVISORA S.A SAP ASE Platform Edition Plataforma Unix/Linux para dieciocho (18) COREs.</t>
  </si>
  <si>
    <t>830110433-9</t>
  </si>
  <si>
    <t xml:space="preserve">MQA BUSINESS CONSULTANS S.A.S
</t>
  </si>
  <si>
    <t>https://community.secop.gov.co/Public/Tendering/ContractNoticePhases/View?PPI=CO1.PPI.37032571&amp;isFromPublicArea=True&amp;isModal=False</t>
  </si>
  <si>
    <t>267-2024</t>
  </si>
  <si>
    <t>Prestar el servicio de Investigación y análisis de los casos reportados en la línea ética de LA PREVISORA S.A.</t>
  </si>
  <si>
    <t>830099102-1</t>
  </si>
  <si>
    <t>INSTITUTO NACIONAL DE INVESTIGACION Y PREVENCION DE FRAUDE LTDA INIF</t>
  </si>
  <si>
    <t>268-2024</t>
  </si>
  <si>
    <t>Prestar los servicios para el desarrollo, implementación, uso, evaluación, entrega de resultados y elaboración de informes de pruebas psicotécnicas aplicadas a candidatos para suplir las vacantes de la planta de personal de LA PREVISORA S.A.</t>
  </si>
  <si>
    <t>900059124-4</t>
  </si>
  <si>
    <t>THT THE TALENT SYSTEM S.A.S</t>
  </si>
  <si>
    <t>https://community.secop.gov.co/Public/Tendering/ContractNoticePhases/View?PPI=CO1.PPI.37770353&amp;isFromPublicArea=True&amp;isModal=False</t>
  </si>
  <si>
    <t>https://community.secop.gov.co/Public/Tendering/ContractNoticePhases/View?PPI=CO1.PPI.37773521&amp;isFromPublicArea=True&amp;isModal=False</t>
  </si>
  <si>
    <t>272-2024</t>
  </si>
  <si>
    <t>Servicios especializados para estabilizar y asegurar la operación del proceso de facturación en medios y formatos electrónicos (emisión y recepción de facturas).</t>
  </si>
  <si>
    <t>https://community.secop.gov.co/Public/Tendering/ContractNoticePhases/View?PPI=CO1.PPI.37791589&amp;isFromPublicArea=True&amp;isModal=False</t>
  </si>
  <si>
    <t>300-2024-0227</t>
  </si>
  <si>
    <t>Entrega en arrendamiento comercial el uso y goce del inmueble ubicado en la ciudad de Mocoa.</t>
  </si>
  <si>
    <t>Servicios de impresión de formularios de asegurabilidad y designación de beneficiarios para las pólizas de Vida Grupo Subsidiado y Voluntario del Ministerio de Defensa Nacional derivado de la Licitación 008 del año 2022</t>
  </si>
  <si>
    <t>EDGAR GUSTAVO TORRES CHAMORRO</t>
  </si>
  <si>
    <t>https://community.secop.gov.co/Public/Tendering/ContractNoticePhases/View?PPI=CO1.PPI.37659465&amp;isFromPublicArea=True&amp;isModal=False</t>
  </si>
  <si>
    <t>INFORME CONTRATOS VIGENCIAS ANERIORES A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</si>
</sst>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164" formatCode="#,##0;[Red]#,##0"/>
    <numFmt numFmtId="165" formatCode="d/mm/yyyy"/>
    <numFmt numFmtId="166" formatCode="dd/mm/yyyy;@"/>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9B4CB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10" fontId="0" fillId="0" borderId="0" xfId="0" applyNumberFormat="1"/>
    <xf numFmtId="14" fontId="0" fillId="0" borderId="0" xfId="0" applyNumberFormat="1"/>
    <xf numFmtId="42" fontId="0" fillId="0" borderId="0" xfId="0" applyNumberFormat="1"/>
    <xf numFmtId="44" fontId="0" fillId="0" borderId="0" xfId="0" applyNumberFormat="1"/>
    <xf numFmtId="164" fontId="0" fillId="0" borderId="0" xfId="0" applyNumberFormat="1"/>
    <xf numFmtId="165" fontId="0" fillId="0" borderId="0" xfId="0" applyNumberFormat="1"/>
    <xf numFmtId="1" fontId="0" fillId="0" borderId="0" xfId="0" applyNumberFormat="1"/>
    <xf numFmtId="0" fontId="0" fillId="0" borderId="0" xfId="0" applyAlignment="1">
      <alignment wrapText="1"/>
    </xf>
    <xf numFmtId="0" fontId="1" fillId="0" borderId="0" xfId="0" applyFont="1"/>
    <xf numFmtId="0" fontId="1" fillId="0" borderId="0" xfId="0" applyFont="1" applyAlignment="1">
      <alignment vertical="center"/>
    </xf>
    <xf numFmtId="166" fontId="0" fillId="0" borderId="0" xfId="0" applyNumberFormat="1"/>
    <xf numFmtId="41" fontId="0" fillId="0" borderId="0" xfId="0" applyNumberFormat="1"/>
    <xf numFmtId="42" fontId="0" fillId="0" borderId="0" xfId="0" applyNumberFormat="1" applyAlignment="1">
      <alignment horizontal="right"/>
    </xf>
    <xf numFmtId="0" fontId="0" fillId="0" borderId="0" xfId="0" applyAlignment="1">
      <alignment horizontal="left"/>
    </xf>
    <xf numFmtId="0" fontId="0" fillId="2" borderId="1" xfId="0" applyFill="1" applyBorder="1" applyAlignment="1">
      <alignment horizontal="center" wrapText="1"/>
    </xf>
    <xf numFmtId="10" fontId="0" fillId="2" borderId="1" xfId="0" applyNumberFormat="1" applyFill="1" applyBorder="1" applyAlignment="1">
      <alignment horizontal="center" wrapText="1"/>
    </xf>
    <xf numFmtId="0" fontId="0" fillId="2" borderId="0" xfId="0" applyFill="1"/>
    <xf numFmtId="10" fontId="0" fillId="2" borderId="0" xfId="0" applyNumberFormat="1" applyFill="1"/>
    <xf numFmtId="0" fontId="0" fillId="0" borderId="0" xfId="0" applyAlignment="1"/>
  </cellXfs>
  <cellStyles count="1">
    <cellStyle name="Normal" xfId="0" builtinId="0"/>
  </cellStyles>
  <dxfs count="22">
    <dxf>
      <fill>
        <patternFill>
          <bgColor rgb="FFFFC000"/>
        </patternFill>
      </fill>
    </dxf>
    <dxf>
      <numFmt numFmtId="32" formatCode="_-&quot;$&quot;\ * #,##0_-;\-&quot;$&quot;\ * #,##0_-;_-&quot;$&quot;\ * &quot;-&quot;_-;_-@_-"/>
    </dxf>
    <dxf>
      <numFmt numFmtId="32" formatCode="_-&quot;$&quot;\ * #,##0_-;\-&quot;$&quot;\ * #,##0_-;_-&quot;$&quot;\ * &quot;-&quot;_-;_-@_-"/>
    </dxf>
    <dxf>
      <fill>
        <patternFill patternType="solid">
          <fgColor indexed="64"/>
          <bgColor rgb="FF9B4CBA"/>
        </patternFill>
      </fill>
    </dxf>
    <dxf>
      <fill>
        <patternFill patternType="solid">
          <fgColor indexed="64"/>
          <bgColor rgb="FF9B4CBA"/>
        </patternFill>
      </fill>
      <alignment horizontal="center" vertical="bottom" textRotation="0" wrapText="1" indent="0" justifyLastLine="0" shrinkToFit="0" readingOrder="0"/>
      <border diagonalUp="0" diagonalDown="0" outline="0">
        <left style="thin">
          <color indexed="64"/>
        </left>
        <right style="thin">
          <color indexed="64"/>
        </right>
        <top/>
        <bottom/>
      </border>
    </dxf>
    <dxf>
      <numFmt numFmtId="32" formatCode="_-&quot;$&quot;\ * #,##0_-;\-&quot;$&quot;\ * #,##0_-;_-&quot;$&quot;\ * &quot;-&quot;_-;_-@_-"/>
    </dxf>
    <dxf>
      <numFmt numFmtId="32" formatCode="_-&quot;$&quot;\ * #,##0_-;\-&quot;$&quot;\ * #,##0_-;_-&quot;$&quot;\ * &quot;-&quot;_-;_-@_-"/>
    </dxf>
    <dxf>
      <numFmt numFmtId="0" formatCode="General"/>
    </dxf>
    <dxf>
      <numFmt numFmtId="32" formatCode="_-&quot;$&quot;\ * #,##0_-;\-&quot;$&quot;\ * #,##0_-;_-&quot;$&quot;\ * &quot;-&quot;_-;_-@_-"/>
    </dxf>
    <dxf>
      <numFmt numFmtId="32" formatCode="_-&quot;$&quot;\ * #,##0_-;\-&quot;$&quot;\ * #,##0_-;_-&quot;$&quot;\ * &quot;-&quot;_-;_-@_-"/>
    </dxf>
    <dxf>
      <alignment horizontal="general" vertical="bottom" textRotation="0" wrapText="1" indent="0" justifyLastLine="0" shrinkToFit="0" readingOrder="0"/>
    </dxf>
    <dxf>
      <numFmt numFmtId="32" formatCode="_-&quot;$&quot;\ * #,##0_-;\-&quot;$&quot;\ * #,##0_-;_-&quot;$&quot;\ * &quot;-&quot;_-;_-@_-"/>
    </dxf>
    <dxf>
      <numFmt numFmtId="14" formatCode="0.00%"/>
    </dxf>
    <dxf>
      <numFmt numFmtId="19" formatCode="dd/mm/yyyy"/>
    </dxf>
    <dxf>
      <numFmt numFmtId="19" formatCode="dd/mm/yyyy"/>
    </dxf>
    <dxf>
      <numFmt numFmtId="1" formatCode="0"/>
    </dxf>
    <dxf>
      <numFmt numFmtId="164" formatCode="#,##0;[Red]#,##0"/>
    </dxf>
    <dxf>
      <numFmt numFmtId="164" formatCode="#,##0;[Red]#,##0"/>
    </dxf>
    <dxf>
      <numFmt numFmtId="32" formatCode="_-&quot;$&quot;\ * #,##0_-;\-&quot;$&quot;\ * #,##0_-;_-&quot;$&quot;\ * &quot;-&quot;_-;_-@_-"/>
    </dxf>
    <dxf>
      <numFmt numFmtId="32" formatCode="_-&quot;$&quot;\ * #,##0_-;\-&quot;$&quot;\ * #,##0_-;_-&quot;$&quot;\ * &quot;-&quot;_-;_-@_-"/>
    </dxf>
    <dxf>
      <alignment horizontal="general" vertical="bottom" textRotation="0" wrapText="1" indent="0" justifyLastLine="0" shrinkToFit="0" readingOrder="0"/>
    </dxf>
    <dxf>
      <border>
        <bottom style="thin">
          <color indexed="64"/>
        </bottom>
      </border>
    </dxf>
  </dxfs>
  <tableStyles count="0" defaultTableStyle="TableStyleMedium2" defaultPivotStyle="PivotStyleLight16"/>
  <colors>
    <mruColors>
      <color rgb="FF9B4C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laprevisora.sharepoint.com/sites/GerenciadeContratacion/Documentos%20compartidos/BASE%20TRAMITES/BASE%20TRAMITES%20GERENCIA/BASE%20TRAMITES%20GERENCIA.xlsx" TargetMode="External"/><Relationship Id="rId1" Type="http://schemas.openxmlformats.org/officeDocument/2006/relationships/externalLinkPath" Target="https://laprevisora.sharepoint.com/sites/GerenciadeContratacion/Documentos%20compartidos/BASE%20TRAMITES/BASE%20TRAMITES%20GERENCIA/BASE%20TRAMITES%20GE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
      <sheetName val="DISTRIBUCIÓN"/>
      <sheetName val="Cód. UNSPSC"/>
      <sheetName val="PAA 2025"/>
      <sheetName val="Cto. Sucursales 2025"/>
      <sheetName val="SOLICITUDES"/>
      <sheetName val="E.M. 1 semestre 2024"/>
      <sheetName val="Control Requerimientos"/>
      <sheetName val="PQR"/>
      <sheetName val="SEG."/>
      <sheetName val="CTRL. REQ 23-24-25-26"/>
      <sheetName val="E.M."/>
      <sheetName val=" PAA 2026"/>
      <sheetName val="Cto. Sucursales 2026"/>
      <sheetName val="Contratos en ejecución dic 2022"/>
      <sheetName val="Código UNSP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5">
          <cell r="R5" t="str">
            <v>300-2026-0001</v>
          </cell>
          <cell r="S5">
            <v>46036</v>
          </cell>
          <cell r="T5" t="str">
            <v>DIANA CAROLINA CABALLERO CONEO</v>
          </cell>
          <cell r="U5">
            <v>25776943</v>
          </cell>
          <cell r="V5" t="str">
            <v xml:space="preserve">GERENTE </v>
          </cell>
          <cell r="W5" t="str">
            <v>19 MANTENIMIENTO y/o REPARACIÓN</v>
          </cell>
          <cell r="X5" t="str">
            <v>Prestar sus servicios de mantenimiento preventivo y correctivo de los dos equipos de aires acondicionados y refrigeración centrales y dos mini split.</v>
          </cell>
          <cell r="Y5">
            <v>7888236</v>
          </cell>
          <cell r="Z5">
            <v>0</v>
          </cell>
          <cell r="AA5">
            <v>7888236</v>
          </cell>
          <cell r="AB5" t="str">
            <v>1 PERSONA NATURAL</v>
          </cell>
          <cell r="AC5" t="str">
            <v>3 CÉDULA DE CIUDADANÍA</v>
          </cell>
          <cell r="AD5">
            <v>15026642</v>
          </cell>
          <cell r="AF5" t="str">
            <v>NILSON NICOLAI MORA IZQUIERDO</v>
          </cell>
          <cell r="AG5">
            <v>351</v>
          </cell>
          <cell r="AH5">
            <v>46036</v>
          </cell>
          <cell r="AI5">
            <v>46387</v>
          </cell>
          <cell r="AJ5" t="str">
            <v>MZ 7 LOTE 3 BARR SANTA FE</v>
          </cell>
          <cell r="AK5" t="str">
            <v>nilsonmora1965@gmail.com</v>
          </cell>
          <cell r="AM5">
            <v>3107047651</v>
          </cell>
          <cell r="AN5" t="str">
            <v>NILSON NICOLAI MORA IZQUIERDO</v>
          </cell>
          <cell r="AO5" t="str">
            <v>NO</v>
          </cell>
          <cell r="AQ5" t="str">
            <v>PATRICIA ELENA MORALES ESTRELLA</v>
          </cell>
          <cell r="AR5" t="str">
            <v>TECNICO</v>
          </cell>
          <cell r="AS5" t="str">
            <v>SI</v>
          </cell>
          <cell r="AT5" t="str">
            <v>N/A</v>
          </cell>
          <cell r="AU5">
            <v>46065</v>
          </cell>
          <cell r="AW5" t="str">
            <v>https://community.secop.gov.co/Public/Tendering/ContractNoticePhases/View?PPI=CO1.PPI.46016596&amp;isFromPublicArea=True&amp;isModal=False</v>
          </cell>
        </row>
        <row r="6">
          <cell r="R6" t="str">
            <v>300-2026-0015</v>
          </cell>
          <cell r="S6">
            <v>46050</v>
          </cell>
          <cell r="T6" t="str">
            <v>OSCAR IVAN ESTRADA PORTILLA</v>
          </cell>
          <cell r="U6">
            <v>98380871</v>
          </cell>
          <cell r="V6" t="str">
            <v xml:space="preserve">GERENTE </v>
          </cell>
          <cell r="W6" t="str">
            <v>19 MANTENIMIENTO y/o REPARACIÓN</v>
          </cell>
          <cell r="X6" t="str">
            <v>Mantenimiento preventivo y correctivo de planta eléctrica de propiedad de la aseguradora.</v>
          </cell>
          <cell r="Y6">
            <v>1158300</v>
          </cell>
          <cell r="Z6">
            <v>271700</v>
          </cell>
          <cell r="AA6">
            <v>1430000</v>
          </cell>
          <cell r="AB6" t="str">
            <v>2 PERSONA JURÍDICA</v>
          </cell>
          <cell r="AC6" t="str">
            <v>1 NIT</v>
          </cell>
          <cell r="AD6">
            <v>891200153</v>
          </cell>
          <cell r="AE6" t="str">
            <v>2 DV 1</v>
          </cell>
          <cell r="AF6" t="str">
            <v>CASA METTLER S.A.</v>
          </cell>
          <cell r="AG6">
            <v>321</v>
          </cell>
          <cell r="AH6">
            <v>46050</v>
          </cell>
          <cell r="AI6">
            <v>46371</v>
          </cell>
          <cell r="AJ6" t="str">
            <v>CALLE 23 #23-28</v>
          </cell>
          <cell r="AK6" t="str">
            <v>GERENCIA@METTLER.COM.CO</v>
          </cell>
          <cell r="AM6">
            <v>3216462474</v>
          </cell>
          <cell r="AN6" t="str">
            <v>ROLAND PETER HELFER VOGEL</v>
          </cell>
          <cell r="AO6" t="str">
            <v>NO</v>
          </cell>
          <cell r="AQ6" t="str">
            <v>RICARDO ANDREI PATIÑO ZAMBRANO</v>
          </cell>
          <cell r="AR6" t="str">
            <v>SUBGERENTE</v>
          </cell>
          <cell r="AS6" t="str">
            <v>SI</v>
          </cell>
          <cell r="AT6" t="str">
            <v xml:space="preserve">Pequeña </v>
          </cell>
          <cell r="AU6">
            <v>46065</v>
          </cell>
          <cell r="AW6" t="str">
            <v>https://community.secop.gov.co/Public/Tendering/ContractNoticePhases/View?PPI=CO1.PPI.46017415&amp;isFromPublicArea=True&amp;isModal=False</v>
          </cell>
        </row>
        <row r="7">
          <cell r="R7" t="str">
            <v>300-2026-0002</v>
          </cell>
          <cell r="S7">
            <v>46037</v>
          </cell>
          <cell r="T7" t="str">
            <v>GIOVANNA MARIELLY HERNANDEZ GARCIA</v>
          </cell>
          <cell r="U7">
            <v>41934631</v>
          </cell>
          <cell r="V7" t="str">
            <v xml:space="preserve">GERENTE </v>
          </cell>
          <cell r="W7" t="str">
            <v>19 MANTENIMIENTO y/o REPARACIÓN</v>
          </cell>
          <cell r="X7" t="str">
            <v>Prestar el servicio de matenimiento preventivo y/o correctivo de los aires acondicionados de la sucursal.</v>
          </cell>
          <cell r="Y7">
            <v>9630738</v>
          </cell>
          <cell r="Z7">
            <v>1829840</v>
          </cell>
          <cell r="AA7">
            <v>11460578</v>
          </cell>
          <cell r="AB7" t="str">
            <v>2 PERSONA JURÍDICA</v>
          </cell>
          <cell r="AC7" t="str">
            <v>1 NIT</v>
          </cell>
          <cell r="AD7">
            <v>801001100</v>
          </cell>
          <cell r="AE7" t="str">
            <v>10 DV 9</v>
          </cell>
          <cell r="AF7" t="str">
            <v>TERMOSISTEMAS S.A.S.</v>
          </cell>
          <cell r="AG7">
            <v>332</v>
          </cell>
          <cell r="AH7">
            <v>46055</v>
          </cell>
          <cell r="AI7">
            <v>46387</v>
          </cell>
          <cell r="AJ7" t="str">
            <v>CARRERA 11#19-41 LOCAL 11 Y 12</v>
          </cell>
          <cell r="AK7" t="str">
            <v>info@termosistemas.co</v>
          </cell>
          <cell r="AM7">
            <v>3108241309</v>
          </cell>
          <cell r="AN7" t="str">
            <v>DANIEL ARIAS OSPINA</v>
          </cell>
          <cell r="AO7" t="str">
            <v>NO</v>
          </cell>
          <cell r="AQ7" t="str">
            <v>GIOVANNA MARIELLY HERNANDEZ GARCIA</v>
          </cell>
          <cell r="AR7" t="str">
            <v xml:space="preserve">GERENTE </v>
          </cell>
          <cell r="AS7" t="str">
            <v>SI</v>
          </cell>
          <cell r="AT7" t="str">
            <v xml:space="preserve">Pequeña </v>
          </cell>
          <cell r="AU7">
            <v>46065</v>
          </cell>
          <cell r="AW7" t="str">
            <v>https://community.secop.gov.co/Public/Tendering/ContractNoticePhases/View?PPI=CO1.PPI.46023357&amp;isFromPublicArea=True&amp;isModal=False</v>
          </cell>
        </row>
        <row r="8">
          <cell r="R8" t="str">
            <v>300-2026-0003</v>
          </cell>
          <cell r="S8">
            <v>46038</v>
          </cell>
          <cell r="T8" t="str">
            <v xml:space="preserve">ANA BELEN GUTIERREZ ROMERO </v>
          </cell>
          <cell r="U8">
            <v>40430170</v>
          </cell>
          <cell r="V8" t="str">
            <v xml:space="preserve">GERENTE </v>
          </cell>
          <cell r="W8" t="str">
            <v>19 MANTENIMIENTO y/o REPARACIÓN</v>
          </cell>
          <cell r="X8" t="str">
            <v>Prestar el servicio de Mantenimiento preventivo, correctivo (incluye suministro e instalación de repuestos) con una
periodicidad trimestral a los aires acondicionados de la sucursal Yopal.</v>
          </cell>
          <cell r="Y8">
            <v>4300000</v>
          </cell>
          <cell r="Z8">
            <v>817000</v>
          </cell>
          <cell r="AA8">
            <v>5117000</v>
          </cell>
          <cell r="AB8" t="str">
            <v>2 PERSONA JURÍDICA</v>
          </cell>
          <cell r="AC8" t="str">
            <v>1 NIT</v>
          </cell>
          <cell r="AD8">
            <v>900147698</v>
          </cell>
          <cell r="AE8" t="str">
            <v>8 DV 7</v>
          </cell>
          <cell r="AF8" t="str">
            <v>IMT INGENIERIA LTDA</v>
          </cell>
          <cell r="AG8">
            <v>345</v>
          </cell>
          <cell r="AH8">
            <v>46042</v>
          </cell>
          <cell r="AI8">
            <v>46387</v>
          </cell>
          <cell r="AJ8" t="str">
            <v>CALLE 18# 16-36</v>
          </cell>
          <cell r="AK8" t="str">
            <v>FACTURACIONIMTINGENIERIA@GMAIL.COM</v>
          </cell>
          <cell r="AL8">
            <v>6354880</v>
          </cell>
          <cell r="AM8">
            <v>3138327011</v>
          </cell>
          <cell r="AN8" t="str">
            <v xml:space="preserve">JORGE ALEXANDER VALENCIA PARRA </v>
          </cell>
          <cell r="AO8" t="str">
            <v>NO</v>
          </cell>
          <cell r="AQ8" t="str">
            <v xml:space="preserve">ANA BELEN GUTIERREZ ROMERO </v>
          </cell>
          <cell r="AR8" t="str">
            <v xml:space="preserve">GERENTE </v>
          </cell>
          <cell r="AS8" t="str">
            <v>SI</v>
          </cell>
          <cell r="AT8" t="str">
            <v>Microempresa</v>
          </cell>
          <cell r="AU8">
            <v>46066</v>
          </cell>
          <cell r="AW8" t="str">
            <v>https://community.secop.gov.co/Public/Tendering/ContractNoticePhases/View?PPI=CO1.PPI.46030802&amp;isFromPublicArea=True&amp;isModal=False</v>
          </cell>
        </row>
        <row r="9">
          <cell r="R9" t="str">
            <v>300-2026-0004</v>
          </cell>
          <cell r="S9">
            <v>46042</v>
          </cell>
          <cell r="T9" t="str">
            <v>SANDRA VIVIANA QUINTERO JIMENEZ</v>
          </cell>
          <cell r="U9">
            <v>29284296</v>
          </cell>
          <cell r="V9" t="str">
            <v xml:space="preserve">GERENTE </v>
          </cell>
          <cell r="W9" t="str">
            <v>23 PRESTACIÓN DE SERVICIOS</v>
          </cell>
          <cell r="X9" t="str">
            <v>El servicio de parqueadero para los funcionarios de la previsora s.a. sucursal Cali y Jefatura de Indemnizaciones Occidente, según la necesidad, durante periodo del 20 de enero al 31 de diciembre del año 2026.</v>
          </cell>
          <cell r="Y9">
            <v>50160000</v>
          </cell>
          <cell r="Z9">
            <v>9530400</v>
          </cell>
          <cell r="AA9">
            <v>59690400</v>
          </cell>
          <cell r="AB9" t="str">
            <v>2 PERSONA JURÍDICA</v>
          </cell>
          <cell r="AC9" t="str">
            <v>1 NIT</v>
          </cell>
          <cell r="AD9">
            <v>800002756</v>
          </cell>
          <cell r="AE9" t="str">
            <v>1 DV 0</v>
          </cell>
          <cell r="AF9" t="str">
            <v>PARQUEADERO ASOMEJIAS LTDA</v>
          </cell>
          <cell r="AG9">
            <v>345</v>
          </cell>
          <cell r="AH9">
            <v>46042</v>
          </cell>
          <cell r="AI9">
            <v>46387</v>
          </cell>
          <cell r="AJ9" t="str">
            <v>CARRERA 3 #9-48</v>
          </cell>
          <cell r="AK9" t="str">
            <v>PARQUEADEROASOMEJIAS@GMAIL.COM</v>
          </cell>
          <cell r="AL9">
            <v>6028808606</v>
          </cell>
          <cell r="AN9" t="str">
            <v>LUIS MIGUEL MEJIA EDER</v>
          </cell>
          <cell r="AO9" t="str">
            <v>NO</v>
          </cell>
          <cell r="AQ9" t="str">
            <v>CARMEN EUGENIA CHARRIA</v>
          </cell>
          <cell r="AR9" t="str">
            <v>PROFESIONAL</v>
          </cell>
          <cell r="AS9" t="str">
            <v>SI</v>
          </cell>
          <cell r="AT9" t="str">
            <v>Microempresa</v>
          </cell>
          <cell r="AU9">
            <v>46066</v>
          </cell>
          <cell r="AW9" t="str">
            <v>https://community.secop.gov.co/Public/Tendering/ContractNoticePhases/View?PPI=CO1.PPI.46030860&amp;isFromPublicArea=True&amp;isModal=False</v>
          </cell>
        </row>
        <row r="10">
          <cell r="R10" t="str">
            <v>300-2026-0005</v>
          </cell>
          <cell r="S10">
            <v>46043</v>
          </cell>
          <cell r="T10" t="str">
            <v xml:space="preserve">RONALD MONTEALEGRE ZULUAGA </v>
          </cell>
          <cell r="U10">
            <v>75096474</v>
          </cell>
          <cell r="V10" t="str">
            <v xml:space="preserve">GERENTE </v>
          </cell>
          <cell r="W10" t="str">
            <v>2 ARRENDAMIENTO y/o ADQUISICIÓN DE INMUEBLES</v>
          </cell>
          <cell r="X10" t="str">
            <v>Prestar el servicio de alquiler de parqueadero para los funcionarios.</v>
          </cell>
          <cell r="Y10">
            <v>9963025</v>
          </cell>
          <cell r="Z10">
            <v>1892975</v>
          </cell>
          <cell r="AA10">
            <v>11856000</v>
          </cell>
          <cell r="AB10" t="str">
            <v>2 PERSONA JURÍDICA</v>
          </cell>
          <cell r="AC10" t="str">
            <v>1 NIT</v>
          </cell>
          <cell r="AD10">
            <v>901431482</v>
          </cell>
          <cell r="AE10" t="str">
            <v>5 DV 4</v>
          </cell>
          <cell r="AF10" t="str">
            <v>LISBRAN S.A.S.</v>
          </cell>
          <cell r="AG10">
            <v>344</v>
          </cell>
          <cell r="AH10">
            <v>46043</v>
          </cell>
          <cell r="AI10">
            <v>46387</v>
          </cell>
          <cell r="AJ10" t="str">
            <v>CARRERA 6 # 19-52</v>
          </cell>
          <cell r="AK10" t="str">
            <v>LISBRANSAS@GMAIL.COM</v>
          </cell>
          <cell r="AM10">
            <v>3148121859</v>
          </cell>
          <cell r="AN10" t="str">
            <v xml:space="preserve">BEATRIZ ELENA GIRALDO JARAMILLO </v>
          </cell>
          <cell r="AO10" t="str">
            <v>NO</v>
          </cell>
          <cell r="AQ10" t="str">
            <v xml:space="preserve">RONALD MONTEALEGRE ZULUAGA </v>
          </cell>
          <cell r="AR10" t="str">
            <v xml:space="preserve">GERENTE </v>
          </cell>
          <cell r="AS10" t="str">
            <v>SI</v>
          </cell>
          <cell r="AT10" t="str">
            <v>Microempresa</v>
          </cell>
          <cell r="AU10">
            <v>46066</v>
          </cell>
          <cell r="AW10" t="str">
            <v>https://community.secop.gov.co/Public/Tendering/ContractNoticePhases/View?PPI=CO1.PPI.46031369&amp;isFromPublicArea=True&amp;isModal=False</v>
          </cell>
        </row>
        <row r="11">
          <cell r="R11" t="str">
            <v>300-2026-0006</v>
          </cell>
          <cell r="S11">
            <v>46043</v>
          </cell>
          <cell r="T11" t="str">
            <v>GERMAN MARTINEZ SANCHEZ</v>
          </cell>
          <cell r="U11">
            <v>93382124</v>
          </cell>
          <cell r="V11" t="str">
            <v xml:space="preserve">GERENTE </v>
          </cell>
          <cell r="W11" t="str">
            <v>19 MANTENIMIENTO y/o REPARACIÓN</v>
          </cell>
          <cell r="X11" t="str">
            <v xml:space="preserve">Prestar el servicio de la fase II- reparaciones locativas para las oficinas de la sucursal ubicadas en el edificio la carolina- centro </v>
          </cell>
          <cell r="Y11">
            <v>86399820</v>
          </cell>
          <cell r="Z11">
            <v>701537</v>
          </cell>
          <cell r="AA11">
            <v>87101357</v>
          </cell>
          <cell r="AB11" t="str">
            <v>2 PERSONA JURÍDICA</v>
          </cell>
          <cell r="AC11" t="str">
            <v>1 NIT</v>
          </cell>
          <cell r="AD11">
            <v>900153270</v>
          </cell>
          <cell r="AE11" t="str">
            <v>4 DV 3</v>
          </cell>
          <cell r="AF11" t="str">
            <v>ARQDILAM CONSULTORIAS Y CONTRUCCIONES S.A.S.</v>
          </cell>
          <cell r="AG11">
            <v>90</v>
          </cell>
          <cell r="AH11">
            <v>46044</v>
          </cell>
          <cell r="AI11">
            <v>46134</v>
          </cell>
          <cell r="AJ11" t="str">
            <v>CALLE 47#6-61 OFICINA 8</v>
          </cell>
          <cell r="AK11" t="str">
            <v>FACTURACION.ARQDILAM@GMAIL.COM</v>
          </cell>
          <cell r="AL11">
            <v>6082783070</v>
          </cell>
          <cell r="AM11">
            <v>3187002645</v>
          </cell>
          <cell r="AN11" t="str">
            <v>DIEGO MAURICIO LAMPREA GODOY</v>
          </cell>
          <cell r="AO11" t="str">
            <v>SI</v>
          </cell>
          <cell r="AP11">
            <v>46045</v>
          </cell>
          <cell r="AQ11" t="str">
            <v>HECTOR DANIEL RODRIGUEZ MARROQUIN</v>
          </cell>
          <cell r="AR11" t="str">
            <v>SUBGERENTE</v>
          </cell>
          <cell r="AS11" t="str">
            <v>SI</v>
          </cell>
          <cell r="AT11" t="str">
            <v xml:space="preserve">Pequeña </v>
          </cell>
          <cell r="AU11">
            <v>46066</v>
          </cell>
          <cell r="AW11" t="str">
            <v>https://community.secop.gov.co/Public/Tendering/ContractNoticePhases/View?PPI=CO1.PPI.46032210&amp;isFromPublicArea=True&amp;isModal=False</v>
          </cell>
        </row>
        <row r="12">
          <cell r="R12" t="str">
            <v>300-2026-0007</v>
          </cell>
          <cell r="S12">
            <v>46044</v>
          </cell>
          <cell r="T12" t="str">
            <v xml:space="preserve">JOSE ALEJANDRO VALENCIA VALENCIA </v>
          </cell>
          <cell r="U12">
            <v>14638602</v>
          </cell>
          <cell r="V12" t="str">
            <v xml:space="preserve">GERENTE </v>
          </cell>
          <cell r="W12" t="str">
            <v>23 PRESTACIÓN DE SERVICIOS</v>
          </cell>
          <cell r="X12" t="str">
            <v>Prestar los servicios, de inspección de los bienes de nuestros clientes y/o asegurados y/o a prestar servicios de
administración de riesgos y control de pérdidas, de riesgos en curso y/o por suscribir asignados por LA PREVISORA S.A. que permita establecer si el riesgo es asegurable y de serlo las
actividades necesarias para mitigar los riesgos y pérdidas para nuestros asegurados y la
compañía.</v>
          </cell>
          <cell r="Y12">
            <v>28144188</v>
          </cell>
          <cell r="Z12">
            <v>0</v>
          </cell>
          <cell r="AA12">
            <v>28144188</v>
          </cell>
          <cell r="AB12" t="str">
            <v>1 PERSONA NATURAL</v>
          </cell>
          <cell r="AC12" t="str">
            <v>3 CÉDULA DE CIUDADANÍA</v>
          </cell>
          <cell r="AD12">
            <v>26641316</v>
          </cell>
          <cell r="AF12" t="str">
            <v>LIDA MARIA MORALES LOZADA</v>
          </cell>
          <cell r="AG12">
            <v>339</v>
          </cell>
          <cell r="AH12">
            <v>46048</v>
          </cell>
          <cell r="AI12">
            <v>46387</v>
          </cell>
          <cell r="AJ12" t="str">
            <v>CALLE 24 1C 21 BRR LAS AMERICAS</v>
          </cell>
          <cell r="AK12" t="str">
            <v>LIDA432@GMAIL.COM</v>
          </cell>
          <cell r="AM12">
            <v>3105817613</v>
          </cell>
          <cell r="AN12" t="str">
            <v>LIDA MARIA MORALES LOZADA</v>
          </cell>
          <cell r="AO12" t="str">
            <v>SI</v>
          </cell>
          <cell r="AP12">
            <v>46048</v>
          </cell>
          <cell r="AQ12" t="str">
            <v>YESSICA KATHERINE ULLOA OSUNA</v>
          </cell>
          <cell r="AR12" t="str">
            <v>TECNICO</v>
          </cell>
          <cell r="AS12" t="str">
            <v>SI</v>
          </cell>
          <cell r="AT12" t="str">
            <v>N/A</v>
          </cell>
          <cell r="AU12">
            <v>46066</v>
          </cell>
          <cell r="AW12" t="str">
            <v>https://community.secop.gov.co/Public/Tendering/ContractNoticePhases/View?PPI=CO1.PPI.46033326&amp;isFromPublicArea=True&amp;isModal=False</v>
          </cell>
        </row>
        <row r="13">
          <cell r="R13" t="str">
            <v>300-2026-0008</v>
          </cell>
          <cell r="S13">
            <v>46045</v>
          </cell>
          <cell r="T13" t="str">
            <v>DIANA CAROLINA CABALLERO CONEO</v>
          </cell>
          <cell r="U13">
            <v>25776943</v>
          </cell>
          <cell r="V13" t="str">
            <v xml:space="preserve">GERENTE </v>
          </cell>
          <cell r="W13" t="str">
            <v>7 COMPRAVENTA y/o SUMINISTRO</v>
          </cell>
          <cell r="X13" t="str">
            <v>Prestar el servicio de impresión de los carnets estudiantiles de polizass de accidentes personales emitidas por la sucursal</v>
          </cell>
          <cell r="Y13">
            <v>2500000</v>
          </cell>
          <cell r="Z13">
            <v>0</v>
          </cell>
          <cell r="AA13">
            <v>2500000</v>
          </cell>
          <cell r="AB13" t="str">
            <v>1 PERSONA NATURAL</v>
          </cell>
          <cell r="AC13" t="str">
            <v>3 CÉDULA DE CIUDADANÍA</v>
          </cell>
          <cell r="AD13">
            <v>79468945</v>
          </cell>
          <cell r="AF13" t="str">
            <v>OSVALDO ELIECER HOLGUIN ORDUZ</v>
          </cell>
          <cell r="AG13">
            <v>339</v>
          </cell>
          <cell r="AH13">
            <v>46048</v>
          </cell>
          <cell r="AI13">
            <v>46387</v>
          </cell>
          <cell r="AJ13" t="str">
            <v xml:space="preserve">CARRERA 40B #2F -16 </v>
          </cell>
          <cell r="AK13" t="str">
            <v>OSHVH@HOTMAIL.COM</v>
          </cell>
          <cell r="AL13">
            <v>6016750765</v>
          </cell>
          <cell r="AM13">
            <v>3112104811</v>
          </cell>
          <cell r="AN13" t="str">
            <v>OSVALDO ELIECER HOLGUIN ORDUZ</v>
          </cell>
          <cell r="AO13" t="str">
            <v>NO</v>
          </cell>
          <cell r="AQ13" t="str">
            <v>PATRICIA ELENA MORALES ESTRELLA</v>
          </cell>
          <cell r="AR13" t="str">
            <v>TECNICO</v>
          </cell>
          <cell r="AS13" t="str">
            <v>SI</v>
          </cell>
          <cell r="AT13" t="str">
            <v>N/A</v>
          </cell>
          <cell r="AU13">
            <v>46066</v>
          </cell>
          <cell r="AW13" t="str">
            <v>https://community.secop.gov.co/Public/Tendering/ContractNoticePhases/View?PPI=CO1.PPI.46036571&amp;isFromPublicArea=True&amp;isModal=False</v>
          </cell>
        </row>
        <row r="14">
          <cell r="R14" t="str">
            <v>300-2026-0010</v>
          </cell>
          <cell r="S14">
            <v>46049</v>
          </cell>
          <cell r="T14" t="str">
            <v>JOSE ALEJANDRO VALENCIA VALENCIA</v>
          </cell>
          <cell r="U14">
            <v>14638602</v>
          </cell>
          <cell r="V14" t="str">
            <v xml:space="preserve">GERENTE </v>
          </cell>
          <cell r="W14" t="str">
            <v>2 ARRENDAMIENTO y/o ADQUISICIÓN DE INMUEBLES</v>
          </cell>
          <cell r="X14" t="str">
            <v>El proveedor arrendador entrega en arrendamiento comercial a el arrendatario el uso y goce del inmueble ubicado en la carrera 2 n° 24-14 oficina 204 edificio granahorrar de la ciudad de quibdó - chocó.</v>
          </cell>
          <cell r="Y14">
            <v>24000000</v>
          </cell>
          <cell r="Z14">
            <v>4560000</v>
          </cell>
          <cell r="AA14">
            <v>28560000</v>
          </cell>
          <cell r="AB14" t="str">
            <v>1 PERSONA NATURAL</v>
          </cell>
          <cell r="AC14" t="str">
            <v>3 CÉDULA DE CIUDADANÍA</v>
          </cell>
          <cell r="AD14">
            <v>82363672</v>
          </cell>
          <cell r="AF14" t="str">
            <v>LEYSON MANUEL MOSQUEREA RAMOS</v>
          </cell>
          <cell r="AG14">
            <v>365</v>
          </cell>
          <cell r="AH14">
            <v>46054</v>
          </cell>
          <cell r="AI14">
            <v>46419</v>
          </cell>
          <cell r="AJ14" t="str">
            <v>CALLE 30 8 07</v>
          </cell>
          <cell r="AK14" t="str">
            <v>DHYR@DHYRASOCIADOS.COM</v>
          </cell>
          <cell r="AM14">
            <v>3154021707</v>
          </cell>
          <cell r="AN14" t="str">
            <v>LEYSON MANUEL MOSQUEREA RAMOS</v>
          </cell>
          <cell r="AO14" t="str">
            <v>NO</v>
          </cell>
          <cell r="AQ14" t="str">
            <v>ELKIN ALEXANDER TORRES BORJA</v>
          </cell>
          <cell r="AR14" t="str">
            <v>TECNICO</v>
          </cell>
          <cell r="AS14" t="str">
            <v>SI</v>
          </cell>
          <cell r="AT14" t="str">
            <v>N/A</v>
          </cell>
          <cell r="AU14">
            <v>46066</v>
          </cell>
          <cell r="AW14" t="str">
            <v>https://community.secop.gov.co/Public/Tendering/ContractNoticePhases/View?PPI=CO1.PPI.46038495&amp;isFromPublicArea=True&amp;isModal=False</v>
          </cell>
        </row>
        <row r="15">
          <cell r="R15" t="str">
            <v>300-2026-0011</v>
          </cell>
          <cell r="S15">
            <v>46050</v>
          </cell>
          <cell r="T15" t="str">
            <v>EDERSON RAFAEL ROMERO CASTRO</v>
          </cell>
          <cell r="U15">
            <v>72296819</v>
          </cell>
          <cell r="V15" t="str">
            <v xml:space="preserve">GERENTE </v>
          </cell>
          <cell r="W15" t="str">
            <v>23 PRESTACIÓN DE SERVICIOS</v>
          </cell>
          <cell r="X15" t="str">
            <v>Prestación de servicios de restaurante para el lanzamiento de Mutuamente 2026 agentes y agencias para la sucursal sincelejo.</v>
          </cell>
          <cell r="Y15">
            <v>1550000</v>
          </cell>
          <cell r="Z15">
            <v>294500</v>
          </cell>
          <cell r="AA15">
            <v>1844500</v>
          </cell>
          <cell r="AB15" t="str">
            <v>1 PERSONA NATURAL</v>
          </cell>
          <cell r="AC15" t="str">
            <v>3 CÉDULA DE CIUDADANÍA</v>
          </cell>
          <cell r="AD15">
            <v>64547120</v>
          </cell>
          <cell r="AF15" t="str">
            <v>ANA BELISA GARCIA SANCHEZ</v>
          </cell>
          <cell r="AG15">
            <v>0</v>
          </cell>
          <cell r="AH15">
            <v>46107</v>
          </cell>
          <cell r="AI15">
            <v>46107</v>
          </cell>
          <cell r="AJ15" t="str">
            <v>CALLE 32 # 32-04 AV MARISCALES</v>
          </cell>
          <cell r="AK15" t="str">
            <v>CENTRODEEVENTOSDINCELEJO@GMAIL.COM</v>
          </cell>
          <cell r="AL15">
            <v>2806663</v>
          </cell>
          <cell r="AN15" t="str">
            <v>ANA BELISA GARCIA SANCHEZ</v>
          </cell>
          <cell r="AO15" t="str">
            <v>NO</v>
          </cell>
          <cell r="AQ15" t="str">
            <v>EDERSON RAFAEL ROMERO ASTRO</v>
          </cell>
          <cell r="AR15" t="str">
            <v xml:space="preserve">GERENTE </v>
          </cell>
          <cell r="AS15" t="str">
            <v>SI</v>
          </cell>
          <cell r="AT15" t="str">
            <v>N/A</v>
          </cell>
          <cell r="AU15">
            <v>46071</v>
          </cell>
          <cell r="AW15" t="str">
            <v>https://community.secop.gov.co/Public/Tendering/ContractNoticePhases/View?PPI=CO1.PPI.46116226&amp;isFromPublicArea=True&amp;isModal=False</v>
          </cell>
        </row>
        <row r="16">
          <cell r="R16" t="str">
            <v>300-2026-0009</v>
          </cell>
          <cell r="S16">
            <v>46049</v>
          </cell>
          <cell r="T16" t="str">
            <v>ANA BELEN GUTIERREZ ROMERO</v>
          </cell>
          <cell r="U16">
            <v>40430170</v>
          </cell>
          <cell r="V16" t="str">
            <v xml:space="preserve">GERENTE </v>
          </cell>
          <cell r="W16" t="str">
            <v>23 PRESTACIÓN DE SERVICIOS</v>
          </cell>
          <cell r="X16" t="str">
            <v>Realizar actividad de lanzamiento del plan mutuamente 2026 para los aliados de La Previsora S.A. sucursal Yopal.</v>
          </cell>
          <cell r="Y16">
            <v>2800000</v>
          </cell>
          <cell r="Z16">
            <v>0</v>
          </cell>
          <cell r="AA16">
            <v>2800000</v>
          </cell>
          <cell r="AB16" t="str">
            <v>1 PERSONA NATURAL</v>
          </cell>
          <cell r="AC16" t="str">
            <v>3 CÉDULA DE CIUDADANÍA</v>
          </cell>
          <cell r="AD16">
            <v>24714939</v>
          </cell>
          <cell r="AF16" t="str">
            <v>NATALIA RODRIGUEZ GONZALEZ</v>
          </cell>
          <cell r="AG16">
            <v>80</v>
          </cell>
          <cell r="AH16">
            <v>46049</v>
          </cell>
          <cell r="AI16">
            <v>46129</v>
          </cell>
          <cell r="AJ16" t="str">
            <v>CARRERA29A #21-46</v>
          </cell>
          <cell r="AK16" t="str">
            <v>NATALIARG001@GMAIL.COM</v>
          </cell>
          <cell r="AM16">
            <v>3115920979</v>
          </cell>
          <cell r="AN16" t="str">
            <v>NATALIA RODRIGUEZ GONZALEZ</v>
          </cell>
          <cell r="AO16" t="str">
            <v>NO</v>
          </cell>
          <cell r="AQ16" t="str">
            <v>ANA BELEN GUTIERREZ ROMERO</v>
          </cell>
          <cell r="AR16" t="str">
            <v xml:space="preserve">GERENTE </v>
          </cell>
          <cell r="AS16" t="str">
            <v>SI</v>
          </cell>
          <cell r="AT16" t="str">
            <v>N/A</v>
          </cell>
          <cell r="AU16">
            <v>46066</v>
          </cell>
          <cell r="AW16" t="str">
            <v>https://community.secop.gov.co/Public/Tendering/ContractNoticePhases/View?PPI=CO1.PPI.46036965&amp;isFromPublicArea=True&amp;isModal=False</v>
          </cell>
        </row>
        <row r="17">
          <cell r="Y17">
            <v>0</v>
          </cell>
          <cell r="Z17">
            <v>0</v>
          </cell>
          <cell r="AA17">
            <v>0</v>
          </cell>
          <cell r="AG17">
            <v>0</v>
          </cell>
          <cell r="AJ17" t="str">
            <v>CALLE 16A #40 -66 CRR SANTA ANA</v>
          </cell>
          <cell r="AK17" t="str">
            <v>CORPORACIONCLUBCOLOMBIA@HOTMAIL.COM</v>
          </cell>
          <cell r="AM17">
            <v>3159151085</v>
          </cell>
          <cell r="AO17" t="str">
            <v>SI</v>
          </cell>
          <cell r="AS17" t="str">
            <v>SI</v>
          </cell>
        </row>
        <row r="18">
          <cell r="R18" t="str">
            <v>300-2026-0012</v>
          </cell>
          <cell r="S18">
            <v>46049</v>
          </cell>
          <cell r="T18" t="str">
            <v>EDITH JANETH FLOREZ AGUDELO</v>
          </cell>
          <cell r="U18">
            <v>66743520</v>
          </cell>
          <cell r="V18" t="str">
            <v xml:space="preserve">GERENTE </v>
          </cell>
          <cell r="W18" t="str">
            <v>7 COMPRAVENTA y/o SUMINISTRO</v>
          </cell>
          <cell r="X18" t="str">
            <v>Servicio de impresión monocromatica de tarjetas PVC tamaño 8.5 x 5.4 m.m m5 mil carnets.</v>
          </cell>
          <cell r="Y18">
            <v>10500000</v>
          </cell>
          <cell r="Z18">
            <v>0</v>
          </cell>
          <cell r="AA18">
            <v>10500000</v>
          </cell>
          <cell r="AB18" t="str">
            <v>1 PERSONA NATURAL</v>
          </cell>
          <cell r="AC18" t="str">
            <v>3 CÉDULA DE CIUDADANÍA</v>
          </cell>
          <cell r="AD18">
            <v>79468945</v>
          </cell>
          <cell r="AF18" t="str">
            <v>OSVALDO ELIECER HOLGUIN ORDUZ</v>
          </cell>
          <cell r="AG18">
            <v>242</v>
          </cell>
          <cell r="AH18">
            <v>46058</v>
          </cell>
          <cell r="AI18">
            <v>46300</v>
          </cell>
          <cell r="AJ18" t="str">
            <v>CARRERA 40B #2F -16 BARRIO JAZMIN</v>
          </cell>
          <cell r="AK18" t="str">
            <v>OSHVH@HOTMAIL.COM</v>
          </cell>
          <cell r="AL18">
            <v>6016750765</v>
          </cell>
          <cell r="AN18" t="str">
            <v>OSVALDO ELIECER HOLGUIN ORDUZ</v>
          </cell>
          <cell r="AO18" t="str">
            <v>NO</v>
          </cell>
          <cell r="AQ18" t="str">
            <v>EDITH YANETH FLOREZ</v>
          </cell>
          <cell r="AR18" t="str">
            <v xml:space="preserve">GERENTE </v>
          </cell>
          <cell r="AS18" t="str">
            <v>SI</v>
          </cell>
          <cell r="AT18" t="str">
            <v>N/A</v>
          </cell>
          <cell r="AU18">
            <v>46066</v>
          </cell>
          <cell r="AW18" t="str">
            <v>https://community.secop.gov.co/Public/Tendering/ContractNoticePhases/View?PPI=CO1.PPI.46040112&amp;isFromPublicArea=True&amp;isModal=False</v>
          </cell>
        </row>
        <row r="19">
          <cell r="R19" t="str">
            <v>300-2026-0013</v>
          </cell>
          <cell r="S19">
            <v>46048</v>
          </cell>
          <cell r="T19" t="str">
            <v>SANDRA MILENA PATIÑO ORJUELA</v>
          </cell>
          <cell r="U19">
            <v>52206714</v>
          </cell>
          <cell r="V19" t="str">
            <v xml:space="preserve">GERENTE </v>
          </cell>
          <cell r="W19" t="str">
            <v>23 PRESTACIÓN DE SERVICIOS</v>
          </cell>
          <cell r="X19" t="str">
            <v>Prestar los servicios de apoyo logístico para desarrollar el Lazamiento Mutuamente 2026 para Agentes y Agencias.</v>
          </cell>
          <cell r="Y19">
            <v>3828000</v>
          </cell>
          <cell r="Z19">
            <v>570240</v>
          </cell>
          <cell r="AA19">
            <v>4398240</v>
          </cell>
          <cell r="AB19" t="str">
            <v>2 PERSONA JURÍDICA</v>
          </cell>
          <cell r="AC19" t="str">
            <v>1 NIT</v>
          </cell>
          <cell r="AD19">
            <v>901053218</v>
          </cell>
          <cell r="AE19" t="str">
            <v>5 DV 4</v>
          </cell>
          <cell r="AF19" t="str">
            <v>JAV SERVICIOS COMERCIALES LTDA</v>
          </cell>
          <cell r="AG19">
            <v>0</v>
          </cell>
          <cell r="AH19">
            <v>46107</v>
          </cell>
          <cell r="AI19">
            <v>46107</v>
          </cell>
          <cell r="AJ19" t="str">
            <v>calle 21 #10-15 ofc 203</v>
          </cell>
          <cell r="AK19" t="str">
            <v>CONTABILIDAD@JAVSEGUROSYLOGISTICA.COM</v>
          </cell>
          <cell r="AM19">
            <v>3148528280</v>
          </cell>
          <cell r="AN19" t="str">
            <v>ALEXANDER VARGAS</v>
          </cell>
          <cell r="AO19" t="str">
            <v>NO</v>
          </cell>
          <cell r="AQ19" t="str">
            <v>DIANA CRISTINA CASTIBLANCO BELTRAN</v>
          </cell>
          <cell r="AR19" t="str">
            <v>GESTOR COMERCIAL</v>
          </cell>
          <cell r="AS19" t="str">
            <v>SI</v>
          </cell>
          <cell r="AT19" t="str">
            <v xml:space="preserve">Pequeña </v>
          </cell>
          <cell r="AU19">
            <v>46066</v>
          </cell>
          <cell r="AW19" t="str">
            <v>https://community.secop.gov.co/Public/Tendering/ContractNoticePhases/View?PPI=CO1.PPI.46040156&amp;isFromPublicArea=True&amp;isModal=False</v>
          </cell>
        </row>
        <row r="20">
          <cell r="R20" t="str">
            <v>300-2026-0014</v>
          </cell>
          <cell r="S20">
            <v>46049</v>
          </cell>
          <cell r="T20" t="str">
            <v>EDITH JANETH FLOREZ AGUDELO</v>
          </cell>
          <cell r="U20">
            <v>66743520</v>
          </cell>
          <cell r="V20" t="str">
            <v xml:space="preserve">GERENTE </v>
          </cell>
          <cell r="W20" t="str">
            <v>23 PRESTACIÓN DE SERVICIOS</v>
          </cell>
          <cell r="X20" t="str">
            <v>Realizar el evento del lanzamiento mutuamente 2026 para los agentes y agencias de La Previsora sucursal Buenaventura.</v>
          </cell>
          <cell r="Y20">
            <v>1666667</v>
          </cell>
          <cell r="Z20">
            <v>133333</v>
          </cell>
          <cell r="AA20">
            <v>1800000</v>
          </cell>
          <cell r="AB20" t="str">
            <v>1 PERSONA NATURAL</v>
          </cell>
          <cell r="AC20" t="str">
            <v>3 CÉDULA DE CIUDADANÍA</v>
          </cell>
          <cell r="AD20">
            <v>79336402</v>
          </cell>
          <cell r="AF20" t="str">
            <v>MONARD DIAZ GRANADO SAUL</v>
          </cell>
          <cell r="AG20">
            <v>77</v>
          </cell>
          <cell r="AH20">
            <v>46052</v>
          </cell>
          <cell r="AI20">
            <v>46129</v>
          </cell>
          <cell r="AJ20" t="str">
            <v>CALLE 1  5 A 07 11 15 CEN</v>
          </cell>
          <cell r="AK20" t="str">
            <v>MONARD20@ME.COM</v>
          </cell>
          <cell r="AL20">
            <v>602244604</v>
          </cell>
          <cell r="AM20">
            <v>3208537615</v>
          </cell>
          <cell r="AN20" t="str">
            <v>MONARD DIAZ GRANADO SAUL</v>
          </cell>
          <cell r="AO20" t="str">
            <v>NO</v>
          </cell>
          <cell r="AQ20" t="str">
            <v>EDYTH YANETH FLOREZ</v>
          </cell>
          <cell r="AR20" t="str">
            <v xml:space="preserve">GERENTE </v>
          </cell>
          <cell r="AS20" t="str">
            <v>SI</v>
          </cell>
          <cell r="AT20" t="str">
            <v>N/A</v>
          </cell>
          <cell r="AU20">
            <v>46066</v>
          </cell>
          <cell r="AW20" t="str">
            <v>https://community.secop.gov.co/Public/Tendering/ContractNoticePhases/View?PPI=CO1.PPI.46040467&amp;isFromPublicArea=True&amp;isModal=False</v>
          </cell>
        </row>
        <row r="21">
          <cell r="AO21" t="str">
            <v>SI</v>
          </cell>
          <cell r="AS21" t="str">
            <v>SI</v>
          </cell>
        </row>
        <row r="22">
          <cell r="R22" t="str">
            <v>300-2026-0016</v>
          </cell>
          <cell r="S22">
            <v>46050</v>
          </cell>
          <cell r="T22" t="str">
            <v>EDITH JANETH FLOREZ AGUDELO</v>
          </cell>
          <cell r="U22">
            <v>66743520</v>
          </cell>
          <cell r="V22" t="str">
            <v xml:space="preserve">GERENTE </v>
          </cell>
          <cell r="W22" t="str">
            <v>19 MANTENIMIENTO y/o REPARACIÓN</v>
          </cell>
          <cell r="X22" t="str">
            <v>Realizar el servicio de mantenimiento preventivo y/o correctivo de los 7 equipos de aires acondicionados de la sucursal Buenaventura.</v>
          </cell>
          <cell r="Y22">
            <v>3360000</v>
          </cell>
          <cell r="Z22">
            <v>638400</v>
          </cell>
          <cell r="AA22">
            <v>3998400</v>
          </cell>
          <cell r="AB22" t="str">
            <v>1 PERSONA NATURAL</v>
          </cell>
          <cell r="AC22" t="str">
            <v>3 CÉDULA DE CIUDADANÍA</v>
          </cell>
          <cell r="AD22">
            <v>16479935</v>
          </cell>
          <cell r="AF22" t="str">
            <v>JHON JAIRO HAERNANDEZ ARBELAEZ</v>
          </cell>
          <cell r="AG22">
            <v>304</v>
          </cell>
          <cell r="AH22">
            <v>46050</v>
          </cell>
          <cell r="AI22">
            <v>46354</v>
          </cell>
          <cell r="AJ22" t="str">
            <v>CALLE 6 #33A-36 BRR JHON F KEENEDY</v>
          </cell>
          <cell r="AK22" t="str">
            <v>HJAIRO17@GMAIL.COM</v>
          </cell>
          <cell r="AL22">
            <v>2443546</v>
          </cell>
          <cell r="AM22">
            <v>3155564840</v>
          </cell>
          <cell r="AN22" t="str">
            <v>JHON JAIRO HAERNANDEZ ARBELAEZ</v>
          </cell>
          <cell r="AO22" t="str">
            <v>NO</v>
          </cell>
          <cell r="AQ22" t="str">
            <v>EDYTH YANETH FLOREZ</v>
          </cell>
          <cell r="AR22" t="str">
            <v xml:space="preserve">GERENTE </v>
          </cell>
          <cell r="AS22" t="str">
            <v>SI</v>
          </cell>
          <cell r="AT22" t="str">
            <v>N/A</v>
          </cell>
          <cell r="AU22">
            <v>46066</v>
          </cell>
          <cell r="AW22" t="str">
            <v>https://community.secop.gov.co/Public/Tendering/ContractNoticePhases/View?PPI=CO1.PPI.46041222&amp;isFromPublicArea=True&amp;isModal=False</v>
          </cell>
        </row>
        <row r="23">
          <cell r="R23" t="str">
            <v>300-2026-0053</v>
          </cell>
          <cell r="S23">
            <v>46052</v>
          </cell>
          <cell r="T23" t="str">
            <v>EDWIN ERLEY CUMBER AGUDELO</v>
          </cell>
          <cell r="U23">
            <v>1073690062</v>
          </cell>
          <cell r="V23" t="str">
            <v xml:space="preserve">GERENTE </v>
          </cell>
          <cell r="W23" t="str">
            <v>23 PRESTACIÓN DE SERVICIOS</v>
          </cell>
          <cell r="X23" t="str">
            <v>Desarrollo del evento lanzamiento Mutuamente agentes y agencias 2026.</v>
          </cell>
          <cell r="Y23">
            <v>1388000</v>
          </cell>
          <cell r="Z23">
            <v>111040</v>
          </cell>
          <cell r="AA23">
            <v>1499040</v>
          </cell>
          <cell r="AB23" t="str">
            <v>2 PERSONA JURÍDICA</v>
          </cell>
          <cell r="AC23" t="str">
            <v>1 NIT</v>
          </cell>
          <cell r="AD23">
            <v>901010849</v>
          </cell>
          <cell r="AE23" t="str">
            <v>8 DV 7</v>
          </cell>
          <cell r="AF23" t="str">
            <v>KILOTE RESTAURANTE BAR S.A.S.</v>
          </cell>
          <cell r="AG23">
            <v>38</v>
          </cell>
          <cell r="AH23">
            <v>46091</v>
          </cell>
          <cell r="AI23">
            <v>46129</v>
          </cell>
          <cell r="AJ23" t="str">
            <v xml:space="preserve">CALLE 9#14P-2 CRR CENTRO </v>
          </cell>
          <cell r="AK23" t="str">
            <v>RESTAURANTEKILOTE@HOTMAIL.COM</v>
          </cell>
          <cell r="AM23">
            <v>3153702337</v>
          </cell>
          <cell r="AN23" t="str">
            <v>LUIS CARLOS BAQUERO LOPEZ</v>
          </cell>
          <cell r="AO23" t="str">
            <v>NO</v>
          </cell>
          <cell r="AQ23" t="str">
            <v>LUIS OSIRIS PACHECO</v>
          </cell>
          <cell r="AR23" t="str">
            <v>TECNICO</v>
          </cell>
          <cell r="AS23" t="str">
            <v>SI</v>
          </cell>
          <cell r="AT23" t="str">
            <v>Microempresa</v>
          </cell>
          <cell r="AU23">
            <v>46069</v>
          </cell>
          <cell r="AW23" t="str">
            <v>https://community.secop.gov.co/Public/Tendering/ContractNoticePhases/View?PPI=CO1.PPI.46080063&amp;isFromPublicArea=True&amp;isModal=False</v>
          </cell>
        </row>
        <row r="24">
          <cell r="R24" t="str">
            <v>300-2026-0017</v>
          </cell>
          <cell r="S24">
            <v>46050</v>
          </cell>
          <cell r="T24" t="str">
            <v>PAULA ANDREA CASTAÑO ZULUAGA</v>
          </cell>
          <cell r="U24">
            <v>30397818</v>
          </cell>
          <cell r="V24" t="str">
            <v xml:space="preserve">GERENTE </v>
          </cell>
          <cell r="W24" t="str">
            <v>23 PRESTACIÓN DE SERVICIOS</v>
          </cell>
          <cell r="X24" t="str">
            <v>Servicios para la organización y ejecución del Evento denominado Lanzamiento plan de intermediarios - Mutuamente 2026 dirigido a los aliados estratégicos de La Previsora S.A. Sucursal Manizales.</v>
          </cell>
          <cell r="Y24">
            <v>4100000</v>
          </cell>
          <cell r="Z24">
            <v>0</v>
          </cell>
          <cell r="AA24">
            <v>4100000</v>
          </cell>
          <cell r="AB24" t="str">
            <v>1 PERSONA NATURAL</v>
          </cell>
          <cell r="AC24" t="str">
            <v>3 CÉDULA DE CIUDADANÍA</v>
          </cell>
          <cell r="AD24">
            <v>1053836333</v>
          </cell>
          <cell r="AF24" t="str">
            <v>DANIELA PARRA CASTAÑO</v>
          </cell>
          <cell r="AG24">
            <v>79</v>
          </cell>
          <cell r="AH24">
            <v>46050</v>
          </cell>
          <cell r="AI24">
            <v>46129</v>
          </cell>
          <cell r="AJ24" t="str">
            <v>CARREA 18A#4A-117 BRR LA FRANCIA</v>
          </cell>
          <cell r="AK24" t="str">
            <v>DANIELA PARRAC@GMAIL.COM</v>
          </cell>
          <cell r="AM24">
            <v>3122789155</v>
          </cell>
          <cell r="AN24" t="str">
            <v>DANIELA PARRA CASTAÑO</v>
          </cell>
          <cell r="AO24" t="str">
            <v>NO</v>
          </cell>
          <cell r="AQ24" t="str">
            <v>PAULA ANDREA CASTAÑO ZULUAGA</v>
          </cell>
          <cell r="AR24" t="str">
            <v xml:space="preserve">GERENTE </v>
          </cell>
          <cell r="AS24" t="str">
            <v>SI</v>
          </cell>
          <cell r="AT24" t="str">
            <v>N/A</v>
          </cell>
          <cell r="AU24">
            <v>46066</v>
          </cell>
          <cell r="AW24" t="str">
            <v>https://community.secop.gov.co/Public/Tendering/ContractNoticePhases/View?PPI=CO1.PPI.46041565&amp;isFromPublicArea=True&amp;isModal=False</v>
          </cell>
        </row>
        <row r="25">
          <cell r="R25" t="str">
            <v>300-2026-0019</v>
          </cell>
          <cell r="S25">
            <v>46052</v>
          </cell>
          <cell r="T25" t="str">
            <v>DIANA CAROLINA CABALLERO CONEO</v>
          </cell>
          <cell r="U25">
            <v>25776943</v>
          </cell>
          <cell r="V25" t="str">
            <v xml:space="preserve">GERENTE </v>
          </cell>
          <cell r="W25" t="str">
            <v>23 PRESTACIÓN DE SERVICIOS</v>
          </cell>
          <cell r="X25" t="str">
            <v>Servicio de restaurante para 37 personas para realizar el Lanzamiento Mutuamente 2026 para agencias y agentes de la sucursal Montería.</v>
          </cell>
          <cell r="Y25">
            <v>4056900</v>
          </cell>
          <cell r="Z25">
            <v>485700</v>
          </cell>
          <cell r="AA25">
            <v>4542600</v>
          </cell>
          <cell r="AB25" t="str">
            <v>2 PERSONA JURÍDICA</v>
          </cell>
          <cell r="AC25" t="str">
            <v>1 NIT</v>
          </cell>
          <cell r="AD25">
            <v>901234199</v>
          </cell>
          <cell r="AE25" t="str">
            <v>2 DV 1</v>
          </cell>
          <cell r="AF25" t="str">
            <v>GRUPO DIVITAE S.A.S</v>
          </cell>
          <cell r="AG25">
            <v>0</v>
          </cell>
          <cell r="AH25">
            <v>46052</v>
          </cell>
          <cell r="AI25">
            <v>46052</v>
          </cell>
          <cell r="AJ25" t="str">
            <v>CRA 6 #77-70</v>
          </cell>
          <cell r="AK25" t="str">
            <v>MENDEREKMONTERIA@GMAIL.COM</v>
          </cell>
          <cell r="AM25">
            <v>3053226146</v>
          </cell>
          <cell r="AN25" t="str">
            <v>ISABELLA PEREZ SALAS</v>
          </cell>
          <cell r="AO25" t="str">
            <v>NO</v>
          </cell>
          <cell r="AQ25" t="str">
            <v xml:space="preserve">PATRICIA ELENA MORALES ESTRELLA </v>
          </cell>
          <cell r="AR25" t="str">
            <v>TECNICO</v>
          </cell>
          <cell r="AS25" t="str">
            <v>SI</v>
          </cell>
          <cell r="AT25" t="str">
            <v xml:space="preserve">Pequeña </v>
          </cell>
          <cell r="AU25">
            <v>46066</v>
          </cell>
          <cell r="AW25" t="str">
            <v>https://community.secop.gov.co/Public/Tendering/ContractNoticePhases/View?PPI=CO1.PPI.46043430&amp;isFromPublicArea=True&amp;isModal=False</v>
          </cell>
        </row>
        <row r="26">
          <cell r="R26" t="str">
            <v>300-2026-0018</v>
          </cell>
          <cell r="S26">
            <v>46050</v>
          </cell>
          <cell r="T26" t="str">
            <v>OSCAR MARIO MESA MORALES</v>
          </cell>
          <cell r="U26">
            <v>98570262</v>
          </cell>
          <cell r="V26" t="str">
            <v xml:space="preserve">GERENTE </v>
          </cell>
          <cell r="W26" t="str">
            <v>19 MANTENIMIENTO y/o REPARACIÓN</v>
          </cell>
          <cell r="X26" t="str">
            <v xml:space="preserve">Realizar los mantenimientos preventivos cada mes y correctivos cada que se requiera al sistema de aire acondicionado de los cuartos técnicos y sala de juntas de la sucursal Medellin. </v>
          </cell>
          <cell r="Y26">
            <v>8000000</v>
          </cell>
          <cell r="Z26">
            <v>1520000</v>
          </cell>
          <cell r="AA26">
            <v>9520000</v>
          </cell>
          <cell r="AB26" t="str">
            <v>2 PERSONA JURÍDICA</v>
          </cell>
          <cell r="AC26" t="str">
            <v>1 NIT</v>
          </cell>
          <cell r="AD26">
            <v>890930614</v>
          </cell>
          <cell r="AE26" t="str">
            <v>2 DV 1</v>
          </cell>
          <cell r="AF26" t="str">
            <v>COMERCIAL Y SERVICIOS LARCO S.A.S</v>
          </cell>
          <cell r="AG26">
            <v>337</v>
          </cell>
          <cell r="AH26">
            <v>46050</v>
          </cell>
          <cell r="AI26">
            <v>46387</v>
          </cell>
          <cell r="AJ26" t="str">
            <v>calle 5 #50-80</v>
          </cell>
          <cell r="AK26" t="str">
            <v>IMPUESTOS@COBRA.COM.CO</v>
          </cell>
          <cell r="AM26">
            <v>3153677757</v>
          </cell>
          <cell r="AN26" t="str">
            <v>ALBERTO GUERRERO LEE</v>
          </cell>
          <cell r="AO26" t="str">
            <v>NO</v>
          </cell>
          <cell r="AQ26" t="str">
            <v>ANA CRISTINA ARBOLEDA TORRES</v>
          </cell>
          <cell r="AR26" t="str">
            <v>PROFESIONAL</v>
          </cell>
          <cell r="AS26" t="str">
            <v>SI</v>
          </cell>
          <cell r="AT26" t="str">
            <v>Grande</v>
          </cell>
          <cell r="AU26">
            <v>46066</v>
          </cell>
          <cell r="AW26" t="str">
            <v>https://community.secop.gov.co/Public/Tendering/ContractNoticePhases/View?PPI=CO1.PPI.46042347&amp;isFromPublicArea=True&amp;isModal=False</v>
          </cell>
        </row>
        <row r="27">
          <cell r="R27" t="str">
            <v>300-2026-0020</v>
          </cell>
          <cell r="S27">
            <v>46050</v>
          </cell>
          <cell r="T27" t="str">
            <v xml:space="preserve">JOSE ALEJANDRO VALENCIA VALENCIA </v>
          </cell>
          <cell r="U27">
            <v>14638602</v>
          </cell>
          <cell r="V27" t="str">
            <v xml:space="preserve">GERENTE </v>
          </cell>
          <cell r="W27" t="str">
            <v>19 MANTENIMIENTO y/o REPARACIÓN</v>
          </cell>
          <cell r="X27" t="str">
            <v>Servicios de Mantenimiento Preventivo a los siete (07) aires acondicionados ubicados en La Previsora S.A. Sucursal Florencia.</v>
          </cell>
          <cell r="Y27">
            <v>4257277</v>
          </cell>
          <cell r="Z27">
            <v>808883</v>
          </cell>
          <cell r="AA27">
            <v>5066160</v>
          </cell>
          <cell r="AB27" t="str">
            <v>2 PERSONA JURÍDICA</v>
          </cell>
          <cell r="AC27" t="str">
            <v>1 NIT</v>
          </cell>
          <cell r="AD27">
            <v>800120677</v>
          </cell>
          <cell r="AE27" t="str">
            <v>3 DV 2</v>
          </cell>
          <cell r="AF27" t="str">
            <v>AINECOL S.A.S</v>
          </cell>
          <cell r="AG27">
            <v>337</v>
          </cell>
          <cell r="AH27">
            <v>46050</v>
          </cell>
          <cell r="AI27">
            <v>46387</v>
          </cell>
          <cell r="AJ27" t="str">
            <v>CALLE 162 #21-50</v>
          </cell>
          <cell r="AK27" t="str">
            <v>COORDINACION@AINECOL.COM</v>
          </cell>
          <cell r="AL27">
            <v>6017557233</v>
          </cell>
          <cell r="AM27">
            <v>317719785</v>
          </cell>
          <cell r="AN27" t="str">
            <v>RAMIRO ANDRES ESCOBAR PUENTES</v>
          </cell>
          <cell r="AO27" t="str">
            <v>NO</v>
          </cell>
          <cell r="AQ27" t="str">
            <v>YESSICA KATHERINE ULLOA OSUNA</v>
          </cell>
          <cell r="AR27" t="str">
            <v>TECNICO</v>
          </cell>
          <cell r="AS27" t="str">
            <v>SI</v>
          </cell>
          <cell r="AT27" t="str">
            <v>Mediana</v>
          </cell>
          <cell r="AU27">
            <v>46066</v>
          </cell>
          <cell r="AW27" t="str">
            <v>https://community.secop.gov.co/Public/Tendering/ContractNoticePhases/View?PPI=CO1.PPI.46043911&amp;isFromPublicArea=True&amp;isModal=False</v>
          </cell>
        </row>
        <row r="28">
          <cell r="R28" t="str">
            <v>300-2026-0021</v>
          </cell>
          <cell r="S28">
            <v>46050</v>
          </cell>
          <cell r="T28" t="str">
            <v>EDITH JANETH FLOREZ AGUDELO</v>
          </cell>
          <cell r="U28">
            <v>66743520</v>
          </cell>
          <cell r="V28" t="str">
            <v xml:space="preserve">GERENTE </v>
          </cell>
          <cell r="W28" t="str">
            <v>23 PRESTACIÓN DE SERVICIOS</v>
          </cell>
          <cell r="X28" t="str">
            <v>Realizar la reubicación de 5 unidades condensadoras de Aires acondicionado tipo mini Split, desde la terraza hacia el segundo piso.</v>
          </cell>
          <cell r="Y28">
            <v>7400000</v>
          </cell>
          <cell r="Z28">
            <v>1406000</v>
          </cell>
          <cell r="AA28">
            <v>8806000</v>
          </cell>
          <cell r="AB28" t="str">
            <v>1 PERSONA NATURAL</v>
          </cell>
          <cell r="AC28" t="str">
            <v>3 CÉDULA DE CIUDADANÍA</v>
          </cell>
          <cell r="AD28">
            <v>16479935</v>
          </cell>
          <cell r="AF28" t="str">
            <v>JHON JAIRO HERNANDEZ ARBELAEZ</v>
          </cell>
          <cell r="AG28">
            <v>30</v>
          </cell>
          <cell r="AH28">
            <v>46050</v>
          </cell>
          <cell r="AI28">
            <v>46080</v>
          </cell>
          <cell r="AJ28" t="str">
            <v>AV SOMIN BOLIVAR CL 6 33 A 36</v>
          </cell>
          <cell r="AK28" t="str">
            <v>HJAIRO17@GMAIL.COM</v>
          </cell>
          <cell r="AL28">
            <v>2443546</v>
          </cell>
          <cell r="AM28">
            <v>3155564840</v>
          </cell>
          <cell r="AN28" t="str">
            <v>JHON JAIRO HERNANDEZ ARBELAEZ</v>
          </cell>
          <cell r="AO28" t="str">
            <v>NO</v>
          </cell>
          <cell r="AQ28" t="str">
            <v>EDYTH YANETH FLOREZ</v>
          </cell>
          <cell r="AR28" t="str">
            <v xml:space="preserve">GERENTE </v>
          </cell>
          <cell r="AS28" t="str">
            <v>SI</v>
          </cell>
          <cell r="AT28" t="str">
            <v>N/A</v>
          </cell>
          <cell r="AU28">
            <v>46133</v>
          </cell>
          <cell r="AW28" t="str">
            <v>https://community.secop.gov.co/Public/Tendering/ContractNoticePhases/View?PPI=CO1.PPI.46043977&amp;isFr…</v>
          </cell>
        </row>
        <row r="29">
          <cell r="R29" t="str">
            <v>300-2026-0022</v>
          </cell>
          <cell r="S29">
            <v>46050</v>
          </cell>
          <cell r="T29" t="str">
            <v>RONALD MONTEALEGRE ZULUAGA</v>
          </cell>
          <cell r="U29">
            <v>75096474</v>
          </cell>
          <cell r="V29" t="str">
            <v xml:space="preserve">GERENTE </v>
          </cell>
          <cell r="W29" t="str">
            <v>19 MANTENIMIENTO y/o REPARACIÓN</v>
          </cell>
          <cell r="X29" t="str">
            <v>Mantenimiento de aires acondicionados ubicados en cuarto de sistemas, sala de capacitacion intermediarios, gerencia, antesala gerencia y oficina principal, de las oficinas de la sucursal pereira, oficinas 202 edificio torre bolivar</v>
          </cell>
          <cell r="Y29">
            <v>5524000</v>
          </cell>
          <cell r="Z29">
            <v>1049560</v>
          </cell>
          <cell r="AA29">
            <v>6573560</v>
          </cell>
          <cell r="AB29" t="str">
            <v>2 PERSONA JURÍDICA</v>
          </cell>
          <cell r="AC29" t="str">
            <v>1 NIT</v>
          </cell>
          <cell r="AD29">
            <v>901203058</v>
          </cell>
          <cell r="AE29" t="str">
            <v>8 DV 7</v>
          </cell>
          <cell r="AF29" t="str">
            <v>OPTIAIR S.A.S</v>
          </cell>
          <cell r="AG29">
            <v>333</v>
          </cell>
          <cell r="AH29">
            <v>46054</v>
          </cell>
          <cell r="AI29">
            <v>46387</v>
          </cell>
          <cell r="AJ29" t="str">
            <v>CALLE 43 #7-18 LA PILARICA</v>
          </cell>
          <cell r="AK29" t="str">
            <v>OPTIAIRSAS@GMAIL.COM</v>
          </cell>
          <cell r="AL29">
            <v>6063424447</v>
          </cell>
          <cell r="AM29">
            <v>3137335522</v>
          </cell>
          <cell r="AN29" t="str">
            <v>LUIS EBERTO VELEZ MARIN</v>
          </cell>
          <cell r="AO29" t="str">
            <v>NO</v>
          </cell>
          <cell r="AQ29" t="str">
            <v xml:space="preserve">RONALD MONTEALEGRE ZULUAGA </v>
          </cell>
          <cell r="AR29" t="str">
            <v xml:space="preserve">GERENTE </v>
          </cell>
          <cell r="AS29" t="str">
            <v>SI</v>
          </cell>
          <cell r="AT29" t="str">
            <v>Microempresa</v>
          </cell>
          <cell r="AU29">
            <v>46101</v>
          </cell>
          <cell r="AW29" t="str">
            <v xml:space="preserve">	https://community.secop.gov.co/Public/Tendering/ContractNoticePhases/View?PPI=CO1.PPI.46043998&amp;isFromPublicArea=True&amp;isModal=False</v>
          </cell>
        </row>
        <row r="30">
          <cell r="R30" t="str">
            <v>300-2026-0023</v>
          </cell>
          <cell r="S30">
            <v>46051</v>
          </cell>
          <cell r="T30" t="str">
            <v>GINA PAOLA OSORIO RODRIGUEZ</v>
          </cell>
          <cell r="U30">
            <v>36306451</v>
          </cell>
          <cell r="V30" t="str">
            <v xml:space="preserve">GERENTE </v>
          </cell>
          <cell r="W30" t="str">
            <v>19 MANTENIMIENTO y/o REPARACIÓN</v>
          </cell>
          <cell r="X30" t="str">
            <v>Mantenimiento preventivo y correctivo y/o cambio de piezas que deban ser
reemplazadas debido al desgaste por uso, para los diferentes aires acondicionados de la sucursal Neiva, de
acuerdo con la cotización presentada y la respectiva autorización dada, durante el año 2026.</v>
          </cell>
          <cell r="Y30">
            <v>2613712</v>
          </cell>
          <cell r="Z30">
            <v>496605</v>
          </cell>
          <cell r="AA30">
            <v>3110317</v>
          </cell>
          <cell r="AB30" t="str">
            <v>2 PERSONA JURÍDICA</v>
          </cell>
          <cell r="AC30" t="str">
            <v>1 NIT</v>
          </cell>
          <cell r="AD30">
            <v>901148532</v>
          </cell>
          <cell r="AE30" t="str">
            <v>2 DV 1</v>
          </cell>
          <cell r="AF30" t="str">
            <v>REFRIELECTRICO INGENIERIAS S.A.S</v>
          </cell>
          <cell r="AG30">
            <v>334</v>
          </cell>
          <cell r="AH30">
            <v>46053</v>
          </cell>
          <cell r="AI30">
            <v>46387</v>
          </cell>
          <cell r="AJ30" t="str">
            <v>CR 11  1D 27</v>
          </cell>
          <cell r="AK30" t="str">
            <v>REFRIELECTRICOSINGENIERIAS@GMAIL.COM</v>
          </cell>
          <cell r="AM30">
            <v>3046234330</v>
          </cell>
          <cell r="AN30" t="str">
            <v>JUAN PABLO LOSADA GOMEZ</v>
          </cell>
          <cell r="AO30" t="str">
            <v>SI</v>
          </cell>
          <cell r="AQ30" t="str">
            <v>PAULA ANDREA ORTIZ BAQUERO</v>
          </cell>
          <cell r="AR30" t="str">
            <v>PROFESIONAL</v>
          </cell>
          <cell r="AS30" t="str">
            <v>SI</v>
          </cell>
          <cell r="AT30" t="str">
            <v>Microempresa</v>
          </cell>
          <cell r="AU30">
            <v>46066</v>
          </cell>
          <cell r="AW30" t="str">
            <v>https://community.secop.gov.co/Public/Tendering/ContractNoticePhases/View?PPI=CO1.PPI.46044643&amp;isFromPublicArea=True&amp;isModal=False</v>
          </cell>
        </row>
        <row r="31">
          <cell r="R31" t="str">
            <v>300-2026-0026</v>
          </cell>
          <cell r="S31">
            <v>46051</v>
          </cell>
          <cell r="T31" t="str">
            <v>PAULA ANDREA CASTAÑO ZULUAGA</v>
          </cell>
          <cell r="U31">
            <v>30397818</v>
          </cell>
          <cell r="V31" t="str">
            <v xml:space="preserve">GERENTE </v>
          </cell>
          <cell r="W31" t="str">
            <v>19 MANTENIMIENTO y/o REPARACIÓN</v>
          </cell>
          <cell r="X31" t="str">
            <v>Mantenimiento de aires acondicionados y tres extractores de baños ubicados en las oficinas de la sucursal manizales, local 1 ed forum</v>
          </cell>
          <cell r="Y31">
            <v>2632210</v>
          </cell>
          <cell r="Z31">
            <v>500120</v>
          </cell>
          <cell r="AA31">
            <v>3132330</v>
          </cell>
          <cell r="AB31" t="str">
            <v>2 PERSONA JURÍDICA</v>
          </cell>
          <cell r="AC31" t="str">
            <v>1 NIT</v>
          </cell>
          <cell r="AD31">
            <v>900387450</v>
          </cell>
          <cell r="AE31" t="str">
            <v>8 DV 7</v>
          </cell>
          <cell r="AF31" t="str">
            <v>GRUPO EMA INGENIERIA S.A.S</v>
          </cell>
          <cell r="AG31">
            <v>333</v>
          </cell>
          <cell r="AH31">
            <v>46054</v>
          </cell>
          <cell r="AI31">
            <v>46387</v>
          </cell>
          <cell r="AJ31" t="str">
            <v>AV CENTENARIO 26 09</v>
          </cell>
          <cell r="AK31" t="str">
            <v>GESTION@GRUPOEMA.CO</v>
          </cell>
          <cell r="AM31">
            <v>3157634562</v>
          </cell>
          <cell r="AN31" t="str">
            <v>DANIEL FELIPE GOMEZ BOTERO</v>
          </cell>
          <cell r="AO31" t="str">
            <v>NO</v>
          </cell>
          <cell r="AQ31" t="str">
            <v>YULIANA FERNANDA LARA CARDENAS</v>
          </cell>
          <cell r="AR31" t="str">
            <v>PROFESIONAL</v>
          </cell>
          <cell r="AS31" t="str">
            <v>SI</v>
          </cell>
          <cell r="AT31" t="str">
            <v>Mediana</v>
          </cell>
          <cell r="AU31">
            <v>46069</v>
          </cell>
          <cell r="AW31" t="str">
            <v>https://community.secop.gov.co/Public/Tendering/ContractNoticePhases/View?PPI=CO1.PPI.46065725&amp;isFromPublicArea=True&amp;isModal=False</v>
          </cell>
        </row>
        <row r="32">
          <cell r="R32" t="str">
            <v>300-2026-0025</v>
          </cell>
          <cell r="S32">
            <v>46051</v>
          </cell>
          <cell r="T32" t="str">
            <v>GINA PAOLA OSORIO RODRIGUEZ</v>
          </cell>
          <cell r="U32">
            <v>36306451</v>
          </cell>
          <cell r="V32" t="str">
            <v xml:space="preserve">GERENTE </v>
          </cell>
          <cell r="W32" t="str">
            <v>23 PRESTACIÓN DE SERVICIOS</v>
          </cell>
          <cell r="X32" t="str">
            <v>Servicio para evento de lanzamieno del plan mutuamente 2026 para aliados y agencias de previsora neiva</v>
          </cell>
          <cell r="Y32">
            <v>3877600</v>
          </cell>
          <cell r="Z32">
            <v>736744</v>
          </cell>
          <cell r="AA32">
            <v>4614344</v>
          </cell>
          <cell r="AB32" t="str">
            <v>1 PERSONA NATURAL</v>
          </cell>
          <cell r="AC32" t="str">
            <v>3 CÉDULA DE CIUDADANÍA</v>
          </cell>
          <cell r="AD32">
            <v>36301864</v>
          </cell>
          <cell r="AF32" t="str">
            <v>ANGELA MARIA ARBELAEZ SANCHEZ</v>
          </cell>
          <cell r="AG32">
            <v>36</v>
          </cell>
          <cell r="AH32">
            <v>46096</v>
          </cell>
          <cell r="AI32">
            <v>46132</v>
          </cell>
          <cell r="AJ32" t="str">
            <v>CALLE 11 B BIS 78 23</v>
          </cell>
          <cell r="AK32" t="str">
            <v>AMAS.EVENTOS1@GMAIL.COM</v>
          </cell>
          <cell r="AM32">
            <v>3002096576</v>
          </cell>
          <cell r="AN32" t="str">
            <v>ANGELA MARIA ARBELAEZ SANCHEZ</v>
          </cell>
          <cell r="AO32" t="str">
            <v>NO</v>
          </cell>
          <cell r="AQ32" t="str">
            <v>PAULA ANDREA ORTIZ BAQUERO</v>
          </cell>
          <cell r="AR32" t="str">
            <v>PROFESIONAL</v>
          </cell>
          <cell r="AS32" t="str">
            <v>SI</v>
          </cell>
          <cell r="AT32" t="str">
            <v>N/A</v>
          </cell>
          <cell r="AU32">
            <v>46069</v>
          </cell>
          <cell r="AW32" t="str">
            <v>https://community.secop.gov.co/Public/Tendering/ContractNoticePhases/View?PPI=CO1.PPI.46065259&amp;isFromPublicArea=True&amp;isModal=False</v>
          </cell>
        </row>
        <row r="33">
          <cell r="R33" t="str">
            <v>300-2026-0027</v>
          </cell>
          <cell r="S33">
            <v>46050</v>
          </cell>
          <cell r="T33" t="str">
            <v>ETHEL CAROLINA CERCHIARO FIGUEROA</v>
          </cell>
          <cell r="U33">
            <v>52256641</v>
          </cell>
          <cell r="V33" t="str">
            <v xml:space="preserve">GERENTE </v>
          </cell>
          <cell r="W33" t="str">
            <v>19 MANTENIMIENTO y/o REPARACIÓN</v>
          </cell>
          <cell r="X33" t="str">
            <v>Mantenimientos preventivos de 6 aires acondicionados mini split, prueba de amperaje y presión de la sucursal riohacha.</v>
          </cell>
          <cell r="Y33">
            <v>3276000</v>
          </cell>
          <cell r="Z33">
            <v>0</v>
          </cell>
          <cell r="AA33">
            <v>3276000</v>
          </cell>
          <cell r="AB33" t="str">
            <v>1 PERSONA NATURAL</v>
          </cell>
          <cell r="AC33" t="str">
            <v>3 CÉDULA DE CIUDADANÍA</v>
          </cell>
          <cell r="AD33">
            <v>84096752</v>
          </cell>
          <cell r="AF33" t="str">
            <v>CINDEL JOSE ZAMORA TORO</v>
          </cell>
          <cell r="AG33">
            <v>334</v>
          </cell>
          <cell r="AH33">
            <v>46050</v>
          </cell>
          <cell r="AI33">
            <v>46384</v>
          </cell>
          <cell r="AJ33" t="str">
            <v>CL 14E 36 59</v>
          </cell>
          <cell r="AK33" t="str">
            <v>CINDELZAMORA31@HOTMAIL.COM</v>
          </cell>
          <cell r="AM33">
            <v>3013900036</v>
          </cell>
          <cell r="AN33" t="str">
            <v>CINDEL JOSE ZAMORA TORO</v>
          </cell>
          <cell r="AO33" t="str">
            <v>NO</v>
          </cell>
          <cell r="AQ33" t="str">
            <v>JANER MENDEZ BOLAÑO</v>
          </cell>
          <cell r="AR33" t="str">
            <v>PROFESIONAL</v>
          </cell>
          <cell r="AS33" t="str">
            <v>SI</v>
          </cell>
          <cell r="AT33" t="str">
            <v>N/A</v>
          </cell>
          <cell r="AU33">
            <v>46069</v>
          </cell>
          <cell r="AW33" t="str">
            <v>https://community.secop.gov.co/Public/Tendering/ContractNoticePhases/View?PPI=CO1.PPI.46066525&amp;isFromPublicArea=True&amp;isModal=False</v>
          </cell>
        </row>
        <row r="34">
          <cell r="R34" t="str">
            <v>300-2026-0024</v>
          </cell>
          <cell r="S34">
            <v>46051</v>
          </cell>
          <cell r="T34" t="str">
            <v>EDERSON RAFAEL ROMERO ASTRO</v>
          </cell>
          <cell r="U34">
            <v>72296819</v>
          </cell>
          <cell r="V34" t="str">
            <v xml:space="preserve">GERENTE </v>
          </cell>
          <cell r="W34" t="str">
            <v>19 MANTENIMIENTO y/o REPARACIÓN</v>
          </cell>
          <cell r="X34" t="str">
            <v>Mantenimiento preventivo y correctivo por periodos mensuales a los dos (2) aires mini split y aire central de las oficinas de la sucursal sincelejo.</v>
          </cell>
          <cell r="Y34">
            <v>3728430</v>
          </cell>
          <cell r="Z34">
            <v>708430</v>
          </cell>
          <cell r="AA34">
            <v>4436860</v>
          </cell>
          <cell r="AB34" t="str">
            <v>2 PERSONA JURÍDICA</v>
          </cell>
          <cell r="AC34" t="str">
            <v>1 NIT</v>
          </cell>
          <cell r="AD34">
            <v>800240218</v>
          </cell>
          <cell r="AE34" t="str">
            <v>2 DV 1</v>
          </cell>
          <cell r="AF34" t="str">
            <v>REFRILITORAL CASASBUENAS CORTES &amp; CIA S.A.S</v>
          </cell>
          <cell r="AG34">
            <v>318</v>
          </cell>
          <cell r="AH34">
            <v>46069</v>
          </cell>
          <cell r="AI34">
            <v>46387</v>
          </cell>
          <cell r="AJ34" t="str">
            <v>CRA 49 CL 63 53 P2 AP 202</v>
          </cell>
          <cell r="AK34" t="str">
            <v xml:space="preserve">CONTADOR@REFRILITORAL.ORG </v>
          </cell>
          <cell r="AL34">
            <v>6052021632</v>
          </cell>
          <cell r="AM34">
            <v>3012699818</v>
          </cell>
          <cell r="AN34" t="str">
            <v>LEONEL ALBERTO CASASBUENAS CORTES</v>
          </cell>
          <cell r="AO34" t="str">
            <v>NO</v>
          </cell>
          <cell r="AQ34" t="str">
            <v>EDERSON RAFAEL ROMERO ASTRO</v>
          </cell>
          <cell r="AR34" t="str">
            <v xml:space="preserve">GERENTE </v>
          </cell>
          <cell r="AS34" t="str">
            <v>SI</v>
          </cell>
          <cell r="AT34" t="str">
            <v>Mediana</v>
          </cell>
          <cell r="AU34">
            <v>46066</v>
          </cell>
          <cell r="AW34" t="str">
            <v>https://community.secop.gov.co/Public/Tendering/ContractNoticePhases/View?PPI=CO1.PPI.46045002&amp;isFromPublicArea=True&amp;isModal=False</v>
          </cell>
        </row>
        <row r="35">
          <cell r="R35" t="str">
            <v>300-2026-0029</v>
          </cell>
          <cell r="S35">
            <v>46051</v>
          </cell>
          <cell r="T35" t="str">
            <v>OSCAR MARIO MESA MORALES</v>
          </cell>
          <cell r="U35">
            <v>98570262</v>
          </cell>
          <cell r="V35" t="str">
            <v xml:space="preserve">GERENTE </v>
          </cell>
          <cell r="W35" t="str">
            <v>2 ARRENDAMIENTO y/o ADQUISICIÓN DE INMUEBLES</v>
          </cell>
          <cell r="X35" t="str">
            <v>Alquiler de 7 celdas para el parqueo de vehículos de
los funcionarios de Previsora en la sede Automar ubicado en la dirección Calle 53 No.45-96.</v>
          </cell>
          <cell r="Y35">
            <v>14605998</v>
          </cell>
          <cell r="Z35">
            <v>2775140</v>
          </cell>
          <cell r="AA35">
            <v>17381138</v>
          </cell>
          <cell r="AB35" t="str">
            <v>2 PERSONA JURÍDICA</v>
          </cell>
          <cell r="AC35" t="str">
            <v>1 NIT</v>
          </cell>
          <cell r="AD35">
            <v>811047095</v>
          </cell>
          <cell r="AE35" t="str">
            <v>5 DV 4</v>
          </cell>
          <cell r="AF35" t="str">
            <v>SENTIDO INMOBILIARIO S.A.S</v>
          </cell>
          <cell r="AG35">
            <v>336</v>
          </cell>
          <cell r="AH35">
            <v>46051</v>
          </cell>
          <cell r="AI35">
            <v>46387</v>
          </cell>
          <cell r="AJ35" t="str">
            <v>CR 43 A 1 50 OF 1003</v>
          </cell>
          <cell r="AK35" t="str">
            <v>ASISTENTESENTIDOI@GMAIL.COM</v>
          </cell>
          <cell r="AL35">
            <v>4483456</v>
          </cell>
          <cell r="AN35" t="str">
            <v>GLORIA RESTREPO</v>
          </cell>
          <cell r="AO35" t="str">
            <v>NO</v>
          </cell>
          <cell r="AQ35" t="str">
            <v>ANA CRISTINA ARBOLEDA TORRES</v>
          </cell>
          <cell r="AR35" t="str">
            <v>PROFESIONAL</v>
          </cell>
          <cell r="AS35" t="str">
            <v>SI</v>
          </cell>
          <cell r="AT35" t="str">
            <v>Microempresa</v>
          </cell>
          <cell r="AU35">
            <v>46069</v>
          </cell>
          <cell r="AW35" t="str">
            <v>https://community.secop.gov.co/Public/Tendering/ContractNoticePhases/View?PPI=CO1.PPI.46067196&amp;isFromPublicArea=True&amp;isModal=False</v>
          </cell>
        </row>
        <row r="36">
          <cell r="R36" t="str">
            <v>300-2026-0030</v>
          </cell>
          <cell r="S36">
            <v>46051</v>
          </cell>
          <cell r="T36" t="str">
            <v>SANDRA VIVIANA QUINTERO JIMENEZ</v>
          </cell>
          <cell r="U36">
            <v>29284296</v>
          </cell>
          <cell r="V36" t="str">
            <v xml:space="preserve">GERENTE </v>
          </cell>
          <cell r="W36" t="str">
            <v>19 MANTENIMIENTO y/o REPARACIÓN</v>
          </cell>
          <cell r="X36" t="str">
            <v>Mantenimiento correctivo y preventivo de 8 und de aires acondicionados ene-dic</v>
          </cell>
          <cell r="Y36">
            <v>7096752</v>
          </cell>
          <cell r="Z36">
            <v>1348383</v>
          </cell>
          <cell r="AA36">
            <v>8445135</v>
          </cell>
          <cell r="AB36" t="str">
            <v>2 PERSONA JURÍDICA</v>
          </cell>
          <cell r="AC36" t="str">
            <v>1 NIT</v>
          </cell>
          <cell r="AD36">
            <v>900250120</v>
          </cell>
          <cell r="AE36" t="str">
            <v>3 DV 2</v>
          </cell>
          <cell r="AF36" t="str">
            <v>ECOCLIMA S.A.S</v>
          </cell>
          <cell r="AG36">
            <v>336</v>
          </cell>
          <cell r="AH36">
            <v>46051</v>
          </cell>
          <cell r="AI36">
            <v>46387</v>
          </cell>
          <cell r="AJ36" t="str">
            <v>CALLE 26A #41D-04 BRR LA INDEPENDENCIA</v>
          </cell>
          <cell r="AK36" t="str">
            <v>CONTABILIDADECOCLIMASAS@HOTMAIL.COM</v>
          </cell>
          <cell r="AL36">
            <v>6024075539</v>
          </cell>
          <cell r="AM36">
            <v>3147778468</v>
          </cell>
          <cell r="AN36" t="str">
            <v>JUAN MIGUEL VELASCO SAAVEDRA</v>
          </cell>
          <cell r="AO36" t="str">
            <v>NO</v>
          </cell>
          <cell r="AQ36" t="str">
            <v>CARMEN EUGENIA CHARRIA</v>
          </cell>
          <cell r="AR36" t="str">
            <v>PROFESIONAL</v>
          </cell>
          <cell r="AS36" t="str">
            <v>SI</v>
          </cell>
          <cell r="AT36" t="str">
            <v>Microempresa</v>
          </cell>
          <cell r="AU36">
            <v>46069</v>
          </cell>
          <cell r="AW36" t="str">
            <v>https://community.secop.gov.co/Public/Tendering/ContractNoticePhases/View?PPI=CO1.PPI.46067887&amp;isFromPublicArea=True&amp;isModal=False</v>
          </cell>
        </row>
        <row r="37">
          <cell r="R37" t="str">
            <v>300-2026-0028</v>
          </cell>
          <cell r="S37">
            <v>46051</v>
          </cell>
          <cell r="T37" t="str">
            <v>DELSY YOLIMA MORA CONTRERAS</v>
          </cell>
          <cell r="U37">
            <v>60341763</v>
          </cell>
          <cell r="V37" t="str">
            <v xml:space="preserve">GERENTE </v>
          </cell>
          <cell r="W37" t="str">
            <v>19 MANTENIMIENTO y/o REPARACIÓN</v>
          </cell>
          <cell r="X37" t="str">
            <v>Mantenimiento preventivo y correctivo para los aires acondicionados de sucursal bucaramanga año 2026.</v>
          </cell>
          <cell r="Y37">
            <v>15024000</v>
          </cell>
          <cell r="Z37">
            <v>2854560</v>
          </cell>
          <cell r="AA37">
            <v>17878560</v>
          </cell>
          <cell r="AB37" t="str">
            <v>2 PERSONA JURÍDICA</v>
          </cell>
          <cell r="AC37" t="str">
            <v>1 NIT</v>
          </cell>
          <cell r="AD37">
            <v>900035638</v>
          </cell>
          <cell r="AE37" t="str">
            <v>5 DV 4</v>
          </cell>
          <cell r="AF37" t="str">
            <v>EQUIPOS ESPECIALES DE REFRIGERACION LTDA</v>
          </cell>
          <cell r="AG37">
            <v>335</v>
          </cell>
          <cell r="AH37">
            <v>46052</v>
          </cell>
          <cell r="AI37">
            <v>46387</v>
          </cell>
          <cell r="AJ37" t="str">
            <v>CALLE 41 #27- 79 LC 1</v>
          </cell>
          <cell r="AK37" t="str">
            <v>EREFRIGERACIONGERENCIA@GMAIL.COM</v>
          </cell>
          <cell r="AL37">
            <v>6946464</v>
          </cell>
          <cell r="AN37" t="str">
            <v>JULIO ALFREDO MARTINEZ BUSTOS</v>
          </cell>
          <cell r="AO37" t="str">
            <v>SI</v>
          </cell>
          <cell r="AP37">
            <v>46052</v>
          </cell>
          <cell r="AQ37" t="str">
            <v>MARTA ISABEL CARRILLO RAMIREZ</v>
          </cell>
          <cell r="AR37" t="str">
            <v>SUBGERENTE</v>
          </cell>
          <cell r="AS37" t="str">
            <v>SI</v>
          </cell>
          <cell r="AT37" t="str">
            <v>Microempresa</v>
          </cell>
          <cell r="AU37">
            <v>46069</v>
          </cell>
          <cell r="AW37" t="str">
            <v>https://community.secop.gov.co/Public/Tendering/ContractNoticePhases/View?PPI=CO1.PPI.46066951&amp;isFromPublicArea=True&amp;isModal=False</v>
          </cell>
        </row>
        <row r="38">
          <cell r="R38" t="str">
            <v>300-2026-0031</v>
          </cell>
          <cell r="S38">
            <v>46051</v>
          </cell>
          <cell r="T38" t="str">
            <v>GIOVANNA MARIELLY HERNANDEZ GARCIA</v>
          </cell>
          <cell r="U38">
            <v>41934631</v>
          </cell>
          <cell r="V38" t="str">
            <v xml:space="preserve">GERENTE </v>
          </cell>
          <cell r="W38" t="str">
            <v>23 PRESTACIÓN DE SERVICIOS</v>
          </cell>
          <cell r="X38" t="str">
            <v>Lanzamiento de plan de incentivos Mutuamente año 2026</v>
          </cell>
          <cell r="Y38">
            <v>2582907</v>
          </cell>
          <cell r="Z38">
            <v>344493</v>
          </cell>
          <cell r="AA38">
            <v>2927400</v>
          </cell>
          <cell r="AB38" t="str">
            <v>2 PERSONA JURÍDICA</v>
          </cell>
          <cell r="AC38" t="str">
            <v>1 NIT</v>
          </cell>
          <cell r="AD38">
            <v>801003278</v>
          </cell>
          <cell r="AE38" t="str">
            <v>2 DV 1</v>
          </cell>
          <cell r="AF38" t="str">
            <v>ARMENIA HOTEL S.A.S</v>
          </cell>
          <cell r="AG38">
            <v>88</v>
          </cell>
          <cell r="AH38">
            <v>46054</v>
          </cell>
          <cell r="AI38">
            <v>46142</v>
          </cell>
          <cell r="AJ38" t="str">
            <v>AV BOLIVAR 8 NORTE 67</v>
          </cell>
          <cell r="AK38" t="str">
            <v>CONTABILIDAD@ARMENIAHOTEL.COM</v>
          </cell>
          <cell r="AM38">
            <v>3206969115</v>
          </cell>
          <cell r="AN38" t="str">
            <v>ANDRES ESTADA ESCOBAR</v>
          </cell>
          <cell r="AO38" t="str">
            <v>NO</v>
          </cell>
          <cell r="AQ38" t="str">
            <v>GIOVANNA MARIELLY HERNANDEZ GARCIA</v>
          </cell>
          <cell r="AR38" t="str">
            <v xml:space="preserve">GERENTE </v>
          </cell>
          <cell r="AS38" t="str">
            <v>SI</v>
          </cell>
          <cell r="AT38" t="str">
            <v xml:space="preserve">Pequeña </v>
          </cell>
          <cell r="AU38">
            <v>46069</v>
          </cell>
          <cell r="AW38" t="str">
            <v>https://community.secop.gov.co/Public/Tendering/ContractNoticePhases/View?PPI=CO1.PPI.46068458&amp;isFromPublicArea=True&amp;isModal=False</v>
          </cell>
        </row>
        <row r="39">
          <cell r="R39" t="str">
            <v>300-2026-0034</v>
          </cell>
          <cell r="S39">
            <v>46052</v>
          </cell>
          <cell r="T39" t="str">
            <v>MARIA IVED VERGARA GARZON</v>
          </cell>
          <cell r="U39">
            <v>40395900</v>
          </cell>
          <cell r="V39" t="str">
            <v xml:space="preserve">GERENTE </v>
          </cell>
          <cell r="W39" t="str">
            <v>23 PRESTACIÓN DE SERVICIOS</v>
          </cell>
          <cell r="X39" t="str">
            <v>Lanzamiento de plan de incentivos Mutuamente año 2026</v>
          </cell>
          <cell r="Y39">
            <v>2921980</v>
          </cell>
          <cell r="Z39">
            <v>391859</v>
          </cell>
          <cell r="AA39">
            <v>3313839</v>
          </cell>
          <cell r="AB39" t="str">
            <v>2 PERSONA JURÍDICA</v>
          </cell>
          <cell r="AC39" t="str">
            <v>1 NIT</v>
          </cell>
          <cell r="AD39">
            <v>901602379</v>
          </cell>
          <cell r="AE39" t="str">
            <v>9 DV 8</v>
          </cell>
          <cell r="AF39" t="str">
            <v>HOTELES DE VILLAVICENCIO SOCIEDAD POR ACCIONES SIPLIFICADAS</v>
          </cell>
          <cell r="AG39">
            <v>93</v>
          </cell>
          <cell r="AH39">
            <v>46049</v>
          </cell>
          <cell r="AI39">
            <v>46142</v>
          </cell>
          <cell r="AJ39" t="str">
            <v>CARRERA 39C # 19C-15</v>
          </cell>
          <cell r="AK39" t="str">
            <v>AUDITOREGRESOS.GRANHOTEL@GHLHOTELES.COM</v>
          </cell>
          <cell r="AL39">
            <v>6086680666</v>
          </cell>
          <cell r="AN39" t="str">
            <v>ANA CLAUDIA GUTIERREZ RODRIGUEZ</v>
          </cell>
          <cell r="AO39" t="str">
            <v>NO</v>
          </cell>
          <cell r="AQ39" t="str">
            <v>ANGELA JIMENA GUERRERO PARRADO</v>
          </cell>
          <cell r="AR39" t="str">
            <v>PROFESIONAL</v>
          </cell>
          <cell r="AS39" t="str">
            <v>SI</v>
          </cell>
          <cell r="AT39" t="str">
            <v>Microempresa</v>
          </cell>
          <cell r="AU39">
            <v>46069</v>
          </cell>
          <cell r="AW39" t="str">
            <v>https://community.secop.gov.co/Public/Tendering/ContractNoticePhases/View?PPI=CO1.PPI.46070199&amp;isFromPublicArea=True&amp;isModal=False</v>
          </cell>
        </row>
        <row r="40">
          <cell r="R40" t="str">
            <v>300-2026-0037</v>
          </cell>
          <cell r="S40">
            <v>46052</v>
          </cell>
          <cell r="T40" t="str">
            <v>SANDRA VIVIANA QUINTERO JIMENEZ</v>
          </cell>
          <cell r="U40">
            <v>29284296</v>
          </cell>
          <cell r="V40" t="str">
            <v xml:space="preserve">GERENTE </v>
          </cell>
          <cell r="W40" t="str">
            <v>23 PRESTACIÓN DE SERVICIOS</v>
          </cell>
          <cell r="X40" t="str">
            <v>Organización y ejecución de evento empresarial actividad de lanzamiento de plan de incentivos Mutuamente año 2026 para 80 personas en el mes de marzo o abril de 2026.</v>
          </cell>
          <cell r="Y40">
            <v>7961672</v>
          </cell>
          <cell r="Z40">
            <v>943828</v>
          </cell>
          <cell r="AA40">
            <v>8905500</v>
          </cell>
          <cell r="AB40" t="str">
            <v>2 PERSONA JURÍDICA</v>
          </cell>
          <cell r="AC40" t="str">
            <v>1 NIT</v>
          </cell>
          <cell r="AD40">
            <v>890321755</v>
          </cell>
          <cell r="AE40" t="str">
            <v>10 DV 9</v>
          </cell>
          <cell r="AF40" t="str">
            <v>EL RACHO DE JONAS S.A.S</v>
          </cell>
          <cell r="AG40">
            <v>60</v>
          </cell>
          <cell r="AH40">
            <v>46082</v>
          </cell>
          <cell r="AI40">
            <v>46142</v>
          </cell>
          <cell r="AJ40" t="str">
            <v>CALLE 9 D #42-123</v>
          </cell>
          <cell r="AK40" t="str">
            <v>RRIOL25@HOTMAIL.COM</v>
          </cell>
          <cell r="AL40">
            <v>6025134444</v>
          </cell>
          <cell r="AN40" t="str">
            <v>MRACO ANTONIO CARDONA LOPEZ</v>
          </cell>
          <cell r="AO40" t="str">
            <v>NO</v>
          </cell>
          <cell r="AQ40" t="str">
            <v>CARMEN EUGENIA CHARRIA</v>
          </cell>
          <cell r="AR40" t="str">
            <v>PROFESIONAL</v>
          </cell>
          <cell r="AS40" t="str">
            <v>SI</v>
          </cell>
          <cell r="AT40" t="str">
            <v>Mediana</v>
          </cell>
          <cell r="AU40">
            <v>46069</v>
          </cell>
          <cell r="AW40" t="str">
            <v>https://community.secop.gov.co/Public/Tendering/ContractNoticePhases/View?PPI=CO1.PPI.46071369&amp;isFromPublicArea=True&amp;isModal=False</v>
          </cell>
        </row>
        <row r="41">
          <cell r="R41" t="str">
            <v>300-2026-0032</v>
          </cell>
          <cell r="S41">
            <v>46052</v>
          </cell>
          <cell r="T41" t="str">
            <v>MARIA IVED VERGARA GARZON</v>
          </cell>
          <cell r="U41">
            <v>40395900</v>
          </cell>
          <cell r="V41" t="str">
            <v xml:space="preserve">GERENTE </v>
          </cell>
          <cell r="W41" t="str">
            <v>19 MANTENIMIENTO y/o REPARACIÓN</v>
          </cell>
          <cell r="X41" t="str">
            <v xml:space="preserve">Mantenimiento preventivo y correctivo para los aires acondicionados de sucursal incluye repuesto y suministrp e instalacion </v>
          </cell>
          <cell r="Y41">
            <v>9440000</v>
          </cell>
          <cell r="Z41">
            <v>0</v>
          </cell>
          <cell r="AA41">
            <v>9440000</v>
          </cell>
          <cell r="AB41" t="str">
            <v>1 PERSONA NATURAL</v>
          </cell>
          <cell r="AC41" t="str">
            <v>3 CÉDULA DE CIUDADANÍA</v>
          </cell>
          <cell r="AD41">
            <v>5348893</v>
          </cell>
          <cell r="AF41" t="str">
            <v>ELVIS FERNANDO TOLEDO ESTRELLA</v>
          </cell>
          <cell r="AG41">
            <v>336</v>
          </cell>
          <cell r="AH41">
            <v>46051</v>
          </cell>
          <cell r="AI41">
            <v>46387</v>
          </cell>
          <cell r="AJ41" t="str">
            <v>CARRERA 13A #2-24 BRR LAS ACACIAS</v>
          </cell>
          <cell r="AK41" t="str">
            <v>TOLEDOS.375@GMAIL.COM</v>
          </cell>
          <cell r="AL41">
            <v>6084295569</v>
          </cell>
          <cell r="AM41">
            <v>3113050538</v>
          </cell>
          <cell r="AN41" t="str">
            <v>ELVIS FERNANDO TOLEDO ESTRELLA</v>
          </cell>
          <cell r="AO41" t="str">
            <v>SI</v>
          </cell>
          <cell r="AP41">
            <v>46051</v>
          </cell>
          <cell r="AQ41" t="str">
            <v>ANGELA JIMENA GUERRERO PARRADO</v>
          </cell>
          <cell r="AR41" t="str">
            <v>PROFESIONAL</v>
          </cell>
          <cell r="AS41" t="str">
            <v>SI</v>
          </cell>
          <cell r="AT41" t="str">
            <v>N/A</v>
          </cell>
          <cell r="AU41">
            <v>46069</v>
          </cell>
          <cell r="AW41" t="str">
            <v>https://community.secop.gov.co/Public/Tendering/ContractNoticePhases/View?PPI=CO1.PPI.46068963&amp;isFromPublicArea=True&amp;isModal=False</v>
          </cell>
        </row>
        <row r="42">
          <cell r="R42" t="str">
            <v>300-2026-0033</v>
          </cell>
          <cell r="S42">
            <v>46052</v>
          </cell>
          <cell r="T42" t="str">
            <v>GERMAN ELIAS PARRA GUACANEME</v>
          </cell>
          <cell r="U42">
            <v>17349362</v>
          </cell>
          <cell r="V42" t="str">
            <v xml:space="preserve">GERENTE </v>
          </cell>
          <cell r="W42" t="str">
            <v>23 PRESTACIÓN DE SERVICIOS</v>
          </cell>
          <cell r="X42" t="str">
            <v>Evento de lanzamiento mutuamente 2026 agentes y agencias sucursal popayan</v>
          </cell>
          <cell r="Y42">
            <v>3036000</v>
          </cell>
          <cell r="Z42">
            <v>264000</v>
          </cell>
          <cell r="AA42">
            <v>3300000</v>
          </cell>
          <cell r="AB42" t="str">
            <v>2 PERSONA JURÍDICA</v>
          </cell>
          <cell r="AC42" t="str">
            <v>1 NIT</v>
          </cell>
          <cell r="AD42">
            <v>901766820</v>
          </cell>
          <cell r="AE42" t="str">
            <v>10 DV 9</v>
          </cell>
          <cell r="AF42" t="str">
            <v>GRATTA S.A.S</v>
          </cell>
          <cell r="AG42">
            <v>77</v>
          </cell>
          <cell r="AH42">
            <v>46052</v>
          </cell>
          <cell r="AI42">
            <v>46129</v>
          </cell>
          <cell r="AJ42" t="str">
            <v>CALLE 1 N # 8-32</v>
          </cell>
          <cell r="AK42" t="str">
            <v>GRATTAPOPAYAN@GMAIL.COM</v>
          </cell>
          <cell r="AM42">
            <v>3136625649</v>
          </cell>
          <cell r="AN42" t="str">
            <v>ERIKA CRISTINA ACEVEDO VASQUEZ</v>
          </cell>
          <cell r="AO42" t="str">
            <v>NO</v>
          </cell>
          <cell r="AQ42" t="str">
            <v>NORMA CRISTINA GONZALES MUÑOZ</v>
          </cell>
          <cell r="AR42" t="str">
            <v>PROFESIONAL</v>
          </cell>
          <cell r="AS42" t="str">
            <v>SI</v>
          </cell>
          <cell r="AT42" t="str">
            <v>Microempresa</v>
          </cell>
          <cell r="AU42">
            <v>46069</v>
          </cell>
          <cell r="AW42" t="str">
            <v>https://community.secop.gov.co/Public/Tendering/ContractNoticePhases/View?PPI=CO1.PPI.46069466&amp;isFromPublicArea=True&amp;isModal=False</v>
          </cell>
        </row>
        <row r="43">
          <cell r="R43" t="str">
            <v>300-2026-0036</v>
          </cell>
          <cell r="S43">
            <v>46052</v>
          </cell>
          <cell r="T43" t="str">
            <v>HERNANDO JESUS DE LA OZ GONZALEZ</v>
          </cell>
          <cell r="U43">
            <v>72096410</v>
          </cell>
          <cell r="V43" t="str">
            <v xml:space="preserve">GERENTE </v>
          </cell>
          <cell r="W43" t="str">
            <v>19 MANTENIMIENTO y/o REPARACIÓN</v>
          </cell>
          <cell r="X43" t="str">
            <v>Prestar el servicio de mantenimiento y reparación a equipo de planta eléctrica en la Sucursal.</v>
          </cell>
          <cell r="Y43">
            <v>4787787</v>
          </cell>
          <cell r="Z43">
            <v>909680</v>
          </cell>
          <cell r="AA43">
            <v>5697467</v>
          </cell>
          <cell r="AB43" t="str">
            <v>2 PERSONA JURÍDICA</v>
          </cell>
          <cell r="AC43" t="str">
            <v>1 NIT</v>
          </cell>
          <cell r="AD43">
            <v>901190231</v>
          </cell>
          <cell r="AE43" t="str">
            <v>8 DV 7</v>
          </cell>
          <cell r="AF43" t="str">
            <v>MONTAJES Y MANTENIMIENTO ELGUIN DORIA S.A.S</v>
          </cell>
          <cell r="AG43">
            <v>333</v>
          </cell>
          <cell r="AH43">
            <v>46054</v>
          </cell>
          <cell r="AI43">
            <v>46387</v>
          </cell>
          <cell r="AJ43" t="str">
            <v>BRR SAN JOSE DE LOS CAMPANOS CR 100A #34A 27</v>
          </cell>
          <cell r="AK43" t="str">
            <v>ADMINISTRATIVO@MYMELGUINDORIA.COM</v>
          </cell>
          <cell r="AM43">
            <v>3156590472</v>
          </cell>
          <cell r="AN43" t="str">
            <v>DORIA BEDOLLA ELGUIN JAVIER</v>
          </cell>
          <cell r="AO43" t="str">
            <v>NO</v>
          </cell>
          <cell r="AQ43" t="str">
            <v>FERNANDO DE L HOZ GONZALEZ</v>
          </cell>
          <cell r="AR43" t="str">
            <v xml:space="preserve">GERENTE </v>
          </cell>
          <cell r="AS43" t="str">
            <v>SI</v>
          </cell>
          <cell r="AT43" t="str">
            <v>Microempresa</v>
          </cell>
          <cell r="AU43">
            <v>46069</v>
          </cell>
          <cell r="AW43" t="str">
            <v>https://community.secop.gov.co/Public/Tendering/ContractNoticePhases/View?PPI=CO1.PPI.46070948&amp;isFromPublicArea=True&amp;isModal=False</v>
          </cell>
        </row>
        <row r="44">
          <cell r="R44" t="str">
            <v>300-2026-0035</v>
          </cell>
          <cell r="S44">
            <v>46052</v>
          </cell>
          <cell r="T44" t="str">
            <v>PAULA ANDREA CASTAÑO ZULUAGA</v>
          </cell>
          <cell r="U44">
            <v>30397818</v>
          </cell>
          <cell r="V44" t="str">
            <v xml:space="preserve">GERENTE </v>
          </cell>
          <cell r="W44" t="str">
            <v>2 ARRENDAMIENTO y/o ADQUISICIÓN DE INMUEBLES</v>
          </cell>
          <cell r="X44" t="str">
            <v>Arrendamiento de parqueaderos 50-51 edif forum para funcionarios de la suc.</v>
          </cell>
          <cell r="Y44">
            <v>3563200</v>
          </cell>
          <cell r="Z44">
            <v>0</v>
          </cell>
          <cell r="AA44">
            <v>3563200</v>
          </cell>
          <cell r="AB44" t="str">
            <v>1 PERSONA NATURAL</v>
          </cell>
          <cell r="AC44" t="str">
            <v>3 CÉDULA DE CIUDADANÍA</v>
          </cell>
          <cell r="AD44">
            <v>10278636</v>
          </cell>
          <cell r="AF44" t="str">
            <v>JORGE WILLIAMM GOMEZ VALENCIA</v>
          </cell>
          <cell r="AG44">
            <v>333</v>
          </cell>
          <cell r="AH44">
            <v>46054</v>
          </cell>
          <cell r="AI44">
            <v>46387</v>
          </cell>
          <cell r="AJ44" t="str">
            <v>CR 23C 62 06 OF 205</v>
          </cell>
          <cell r="AK44" t="str">
            <v>JORGEWILLIAMG301@GMAIL.COM</v>
          </cell>
          <cell r="AL44">
            <v>8853800</v>
          </cell>
          <cell r="AN44" t="str">
            <v>JORGE WILLIAM GOMEZ VALENCIA</v>
          </cell>
          <cell r="AO44" t="str">
            <v>NO</v>
          </cell>
          <cell r="AQ44" t="str">
            <v>YULIANA FERNANDA LARA CARDENAS</v>
          </cell>
          <cell r="AR44" t="str">
            <v>PROFESIONAL</v>
          </cell>
          <cell r="AS44" t="str">
            <v>SI</v>
          </cell>
          <cell r="AT44" t="str">
            <v>N/A</v>
          </cell>
          <cell r="AU44">
            <v>46069</v>
          </cell>
          <cell r="AW44" t="str">
            <v>https://community.secop.gov.co/Public/Tendering/ContractNoticePhases/View?PPI=CO1.PPI.46070469&amp;isFromPublicArea=True&amp;isModal=False</v>
          </cell>
        </row>
        <row r="45">
          <cell r="R45" t="str">
            <v>300-2026-0038</v>
          </cell>
          <cell r="S45">
            <v>46052</v>
          </cell>
          <cell r="T45" t="str">
            <v>HERNANDO JESUS DE LA OZ GONZALEZ</v>
          </cell>
          <cell r="U45">
            <v>72096410</v>
          </cell>
          <cell r="V45" t="str">
            <v xml:space="preserve">GERENTE </v>
          </cell>
          <cell r="W45" t="str">
            <v>23 PRESTACIÓN DE SERVICIOS</v>
          </cell>
          <cell r="X45" t="str">
            <v>Prestar el servicio de Evento lanzamiento plan de incentivos Mutuamente 2026 para aliados de Previsora Cartagena, para 35 personas, incluyendo decoración, comidas y bebidas, contar con un espacio con
micrófono, video beam, sonido, etc.</v>
          </cell>
          <cell r="Y45">
            <v>5124184</v>
          </cell>
          <cell r="Z45">
            <v>545817</v>
          </cell>
          <cell r="AA45">
            <v>5670001</v>
          </cell>
          <cell r="AB45" t="str">
            <v>2 PERSONA JURÍDICA</v>
          </cell>
          <cell r="AC45" t="str">
            <v>1 NIT</v>
          </cell>
          <cell r="AD45">
            <v>800116562</v>
          </cell>
          <cell r="AE45" t="str">
            <v>10 DV 9</v>
          </cell>
          <cell r="AF45" t="str">
            <v>COMPAÑÍA HOTELERA CARTAGENA PLAZA S.A.S</v>
          </cell>
          <cell r="AG45">
            <v>77</v>
          </cell>
          <cell r="AH45">
            <v>46052</v>
          </cell>
          <cell r="AI45">
            <v>46129</v>
          </cell>
          <cell r="AJ45" t="str">
            <v>CR 1 6 154</v>
          </cell>
          <cell r="AK45" t="str">
            <v>CONTABILIDAD@HOTELCARTAGENAPLAZA.CO</v>
          </cell>
          <cell r="AL45">
            <v>6056517450</v>
          </cell>
          <cell r="AN45" t="str">
            <v>DOREY LUCIA MARRUGO</v>
          </cell>
          <cell r="AO45" t="str">
            <v>NO</v>
          </cell>
          <cell r="AQ45" t="str">
            <v>FREDDY CARLOS ANTEQUERA PEÑA</v>
          </cell>
          <cell r="AR45" t="str">
            <v>SUBGERENTE</v>
          </cell>
          <cell r="AS45" t="str">
            <v>SI</v>
          </cell>
          <cell r="AT45" t="str">
            <v>Grande</v>
          </cell>
          <cell r="AU45">
            <v>46069</v>
          </cell>
          <cell r="AW45" t="str">
            <v>https://community.secop.gov.co/Public/Tendering/ContractNoticePhases/View?PPI=CO1.PPI.46071635&amp;isFromPublicArea=True&amp;isModal=False</v>
          </cell>
        </row>
        <row r="46">
          <cell r="R46" t="str">
            <v>300-2026-0044</v>
          </cell>
          <cell r="S46">
            <v>46052</v>
          </cell>
          <cell r="T46" t="str">
            <v>JOSE ALEJANDRO VALENCIA VALENCIA</v>
          </cell>
          <cell r="U46">
            <v>14638602</v>
          </cell>
          <cell r="V46" t="str">
            <v xml:space="preserve">GERENTE </v>
          </cell>
          <cell r="W46" t="str">
            <v>23 PRESTACIÓN DE SERVICIOS</v>
          </cell>
          <cell r="X46" t="str">
            <v>Servicios de un operador logístico para garantizar el desarrollo del evento denominada lanzamiento Mutuamente agentes y agencias 2026, el cual se realizará en las instalaciones de Previsora S.A. Compañía de Seguros Sucursal Florencia.</v>
          </cell>
          <cell r="Y46">
            <v>1820000</v>
          </cell>
          <cell r="Z46">
            <v>0</v>
          </cell>
          <cell r="AA46">
            <v>1820000</v>
          </cell>
          <cell r="AB46" t="str">
            <v>1 PERSONA NATURAL</v>
          </cell>
          <cell r="AC46" t="str">
            <v>3 CÉDULA DE CIUDADANÍA</v>
          </cell>
          <cell r="AD46">
            <v>26641316</v>
          </cell>
          <cell r="AF46" t="str">
            <v>LIDA MARIA MORALES LOZADA</v>
          </cell>
          <cell r="AG46">
            <v>77</v>
          </cell>
          <cell r="AH46">
            <v>46052</v>
          </cell>
          <cell r="AI46">
            <v>46129</v>
          </cell>
          <cell r="AJ46" t="str">
            <v>CALLE 24 1 C 21</v>
          </cell>
          <cell r="AK46" t="str">
            <v>LIDA432@GMAIL.COM</v>
          </cell>
          <cell r="AM46">
            <v>3105817613</v>
          </cell>
          <cell r="AN46" t="str">
            <v>LIDA MARIA MORALES LOZADA</v>
          </cell>
          <cell r="AO46" t="str">
            <v>NO</v>
          </cell>
          <cell r="AQ46" t="str">
            <v>YESSICA KATHERINE ULLOA OSUNA</v>
          </cell>
          <cell r="AR46" t="str">
            <v>TECNICO</v>
          </cell>
          <cell r="AS46" t="str">
            <v>SI</v>
          </cell>
          <cell r="AT46" t="str">
            <v>N/A</v>
          </cell>
          <cell r="AU46">
            <v>46069</v>
          </cell>
          <cell r="AW46" t="str">
            <v>https://community.secop.gov.co/Public/Tendering/ContractNoticePhases/View?PPI=CO1.PPI.46074318&amp;isFromPublicArea=True&amp;isModal=False</v>
          </cell>
        </row>
        <row r="47">
          <cell r="R47" t="str">
            <v>300-2026-0047</v>
          </cell>
          <cell r="S47">
            <v>46052</v>
          </cell>
          <cell r="T47" t="str">
            <v>EDWIN ERLEY CUMBER AGUDELO</v>
          </cell>
          <cell r="U47">
            <v>1073690062</v>
          </cell>
          <cell r="V47" t="str">
            <v xml:space="preserve">GERENTE </v>
          </cell>
          <cell r="W47" t="str">
            <v>19 MANTENIMIENTO y/o REPARACIÓN</v>
          </cell>
          <cell r="X47" t="str">
            <v>Mantenimiento Preventivo de los tres (03) aires acondicionados ubicados en La Previsora S.A. Sucursal Mocoa, de acuerdo con la periodicidad requerida según cronograma de mantenimientos suministrado por la sucursal.</v>
          </cell>
          <cell r="Y47">
            <v>2934400</v>
          </cell>
          <cell r="Z47">
            <v>0</v>
          </cell>
          <cell r="AA47">
            <v>2934400</v>
          </cell>
          <cell r="AB47" t="str">
            <v>1 PERSONA NATURAL</v>
          </cell>
          <cell r="AC47" t="str">
            <v>3 CÉDULA DE CIUDADANÍA</v>
          </cell>
          <cell r="AD47">
            <v>5348893</v>
          </cell>
          <cell r="AF47" t="str">
            <v>ELVIS FERNANDO TOLEDO ESTRELLA</v>
          </cell>
          <cell r="AG47">
            <v>335</v>
          </cell>
          <cell r="AH47">
            <v>46052</v>
          </cell>
          <cell r="AI47">
            <v>46387</v>
          </cell>
          <cell r="AJ47" t="str">
            <v xml:space="preserve">CRA 13 A 2 24 </v>
          </cell>
          <cell r="AK47" t="str">
            <v>TOLEDOS 375@GMAIL.COM</v>
          </cell>
          <cell r="AL47">
            <v>6084295569</v>
          </cell>
          <cell r="AM47">
            <v>3113050538</v>
          </cell>
          <cell r="AN47" t="str">
            <v>ELVIS FERNANDO TOLEDO ESTRELLA</v>
          </cell>
          <cell r="AO47" t="str">
            <v>NO</v>
          </cell>
          <cell r="AQ47" t="str">
            <v>LUIS OSIRIS PACHECO</v>
          </cell>
          <cell r="AR47" t="str">
            <v>TECNICO</v>
          </cell>
          <cell r="AS47" t="str">
            <v>SI</v>
          </cell>
          <cell r="AT47" t="str">
            <v>N/A</v>
          </cell>
          <cell r="AU47">
            <v>46069</v>
          </cell>
          <cell r="AW47" t="str">
            <v>https://community.secop.gov.co/Public/Tendering/ContractNoticePhases/View?PPI=CO1.PPI.46076750&amp;isFromPublicArea=True&amp;isModal=False</v>
          </cell>
        </row>
        <row r="48">
          <cell r="R48" t="str">
            <v>300-2026-0041</v>
          </cell>
          <cell r="S48">
            <v>46052</v>
          </cell>
          <cell r="T48" t="str">
            <v>HERNANDO JESUS DE LA OZ GONZALEZ</v>
          </cell>
          <cell r="U48">
            <v>72096410</v>
          </cell>
          <cell r="V48" t="str">
            <v xml:space="preserve">GERENTE </v>
          </cell>
          <cell r="W48" t="str">
            <v>19 MANTENIMIENTO y/o REPARACIÓN</v>
          </cell>
          <cell r="X48" t="str">
            <v>Mantenimiento a equipos de aire acondicionado en la Sucursal Cartagena, según sean solicitados.</v>
          </cell>
          <cell r="Y48">
            <v>4377388</v>
          </cell>
          <cell r="Z48">
            <v>831704</v>
          </cell>
          <cell r="AA48">
            <v>5209092</v>
          </cell>
          <cell r="AB48" t="str">
            <v>2 PERSONA JURÍDICA</v>
          </cell>
          <cell r="AC48" t="str">
            <v>1 NIT</v>
          </cell>
          <cell r="AD48">
            <v>901343896</v>
          </cell>
          <cell r="AE48" t="str">
            <v>3 DV 2</v>
          </cell>
          <cell r="AF48" t="str">
            <v>INGENIERIA PROYECTOS Y DISEÑOS S.A.S</v>
          </cell>
          <cell r="AG48">
            <v>333</v>
          </cell>
          <cell r="AH48">
            <v>46054</v>
          </cell>
          <cell r="AI48">
            <v>46387</v>
          </cell>
          <cell r="AJ48" t="str">
            <v>CRA 23 25 148 OF 301</v>
          </cell>
          <cell r="AK48" t="str">
            <v>INPRODISAS@GMAIL.COM</v>
          </cell>
          <cell r="AM48">
            <v>3012781587</v>
          </cell>
          <cell r="AN48" t="str">
            <v>MONICA RODRIGUEZ MELO</v>
          </cell>
          <cell r="AO48" t="str">
            <v>NO</v>
          </cell>
          <cell r="AQ48" t="str">
            <v>FREDDY CARLOS ANTEQUERA PEÑA</v>
          </cell>
          <cell r="AR48" t="str">
            <v>SUBGERENTE</v>
          </cell>
          <cell r="AS48" t="str">
            <v>SI</v>
          </cell>
          <cell r="AT48" t="str">
            <v>Microempresa</v>
          </cell>
          <cell r="AU48">
            <v>46069</v>
          </cell>
          <cell r="AW48" t="str">
            <v>https://community.secop.gov.co/Public/Tendering/ContractNoticePhases/View?PPI=CO1.PPI.46072831&amp;isFromPublicArea=True&amp;isModal=False</v>
          </cell>
        </row>
        <row r="49">
          <cell r="R49" t="str">
            <v>300-2026-0042</v>
          </cell>
          <cell r="S49">
            <v>46052</v>
          </cell>
          <cell r="T49" t="str">
            <v>PAULA ANDREA CASTAÑO ZULUAGA</v>
          </cell>
          <cell r="U49">
            <v>30397818</v>
          </cell>
          <cell r="V49" t="str">
            <v xml:space="preserve">GERENTE </v>
          </cell>
          <cell r="W49" t="str">
            <v>2 ARRENDAMIENTO y/o ADQUISICIÓN DE INMUEBLES</v>
          </cell>
          <cell r="X49" t="str">
            <v>Arrendamiento 3 cupos de parqueaderos para 3 vehiculos de los funcionarios de la suc en el edf centro comercil cable plaza</v>
          </cell>
          <cell r="Y49">
            <v>5344800</v>
          </cell>
          <cell r="Z49">
            <v>1015512</v>
          </cell>
          <cell r="AA49">
            <v>6360312</v>
          </cell>
          <cell r="AB49" t="str">
            <v>2 PERSONA JURÍDICA</v>
          </cell>
          <cell r="AC49" t="str">
            <v>1 NIT</v>
          </cell>
          <cell r="AD49">
            <v>810006362</v>
          </cell>
          <cell r="AE49" t="str">
            <v>8 DV 7</v>
          </cell>
          <cell r="AF49" t="str">
            <v xml:space="preserve">EDIFICIO CENTRO COMERCIAL CABLE PLAZA </v>
          </cell>
          <cell r="AG49">
            <v>333</v>
          </cell>
          <cell r="AH49">
            <v>46054</v>
          </cell>
          <cell r="AI49">
            <v>46387</v>
          </cell>
          <cell r="AJ49" t="str">
            <v>CR 23 65 11</v>
          </cell>
          <cell r="AK49" t="str">
            <v>DIRADMINISTRATIVA@CABLEPLAZA.COM.CO</v>
          </cell>
          <cell r="AL49">
            <v>8756595</v>
          </cell>
          <cell r="AN49" t="str">
            <v>LUZ ADRIANA BENITES VELASQUEZ</v>
          </cell>
          <cell r="AO49" t="str">
            <v>NO</v>
          </cell>
          <cell r="AQ49" t="str">
            <v>YULIANA FERNANDA LARA CARDENAS</v>
          </cell>
          <cell r="AR49" t="str">
            <v>PROFESIONAL</v>
          </cell>
          <cell r="AS49" t="str">
            <v>SI</v>
          </cell>
          <cell r="AT49" t="str">
            <v>N/A</v>
          </cell>
          <cell r="AU49">
            <v>46069</v>
          </cell>
          <cell r="AW49" t="str">
            <v>https://community.secop.gov.co/Public/Tendering/ContractNoticePhases/View?PPI=CO1.PPI.46073364&amp;isFromPublicArea=True&amp;isModal=False</v>
          </cell>
        </row>
        <row r="50">
          <cell r="R50" t="str">
            <v>300-2026-0040</v>
          </cell>
          <cell r="S50">
            <v>46052</v>
          </cell>
          <cell r="T50" t="str">
            <v>GERMAN MARTINEZ SANCHEZ</v>
          </cell>
          <cell r="U50">
            <v>93382124</v>
          </cell>
          <cell r="V50" t="str">
            <v xml:space="preserve">GERENTE </v>
          </cell>
          <cell r="W50" t="str">
            <v>19 MANTENIMIENTO y/o REPARACIÓN</v>
          </cell>
          <cell r="X50" t="str">
            <v>Reparaciones locativas para las oficinas de la sucursal ibague, ubicadas en el edificio denominado la carolina – centro, primer piso de la carrera 5 no.11-03, en la ciudad de ibague (tolima)-capítulo cambio de ventanas en las instalaciones</v>
          </cell>
          <cell r="Y50">
            <v>21729000</v>
          </cell>
          <cell r="Z50">
            <v>4128510</v>
          </cell>
          <cell r="AA50">
            <v>25857510</v>
          </cell>
          <cell r="AB50" t="str">
            <v>2 PERSONA JURÍDICA</v>
          </cell>
          <cell r="AC50" t="str">
            <v>1 NIT</v>
          </cell>
          <cell r="AD50">
            <v>900664572</v>
          </cell>
          <cell r="AE50" t="str">
            <v>4 DV 3</v>
          </cell>
          <cell r="AF50" t="str">
            <v>ESTRUCTURAS METALICAS CASTILLO S.A.S</v>
          </cell>
          <cell r="AG50">
            <v>60</v>
          </cell>
          <cell r="AH50">
            <v>46052</v>
          </cell>
          <cell r="AI50">
            <v>46112</v>
          </cell>
          <cell r="AJ50" t="str">
            <v>CR 12 SUR 83 596</v>
          </cell>
          <cell r="AK50" t="str">
            <v>INFO@ESTRUCTURASMC.COM</v>
          </cell>
          <cell r="AL50">
            <v>6085158428</v>
          </cell>
          <cell r="AM50">
            <v>3167438583</v>
          </cell>
          <cell r="AN50" t="str">
            <v xml:space="preserve">ANGELA SORAYA FAJARDO RIOS </v>
          </cell>
          <cell r="AO50" t="str">
            <v>SI</v>
          </cell>
          <cell r="AQ50" t="str">
            <v>HECTOR DANIEL RODRIGUEZ MARROQUIN</v>
          </cell>
          <cell r="AR50" t="str">
            <v>SUBGERENTE</v>
          </cell>
          <cell r="AS50" t="str">
            <v>SI</v>
          </cell>
          <cell r="AT50" t="str">
            <v xml:space="preserve">Pequeña </v>
          </cell>
          <cell r="AU50">
            <v>46099</v>
          </cell>
          <cell r="AW50" t="str">
            <v>https://community.secop.gov.co/Public/Tendering/ContractNoticePhases/View?PPI=CO1.PPI.46072496&amp;isFr…</v>
          </cell>
        </row>
        <row r="51">
          <cell r="R51" t="str">
            <v>300-2026-0039</v>
          </cell>
          <cell r="S51">
            <v>46052</v>
          </cell>
          <cell r="T51" t="str">
            <v>OSCAR MARIO MESA MORALES</v>
          </cell>
          <cell r="U51">
            <v>98570262</v>
          </cell>
          <cell r="V51" t="str">
            <v xml:space="preserve">GERENTE </v>
          </cell>
          <cell r="W51" t="str">
            <v>23 PRESTACIÓN DE SERVICIOS</v>
          </cell>
          <cell r="X51" t="str">
            <v>Prestar el servicio de logística, organización y alimentación para actividad de lanzamiento mutuamente 2026 para los agentes y agencias de la sucursal Medellin</v>
          </cell>
          <cell r="Y51">
            <v>10270000</v>
          </cell>
          <cell r="Z51">
            <v>821600</v>
          </cell>
          <cell r="AA51">
            <v>11091600</v>
          </cell>
          <cell r="AB51" t="str">
            <v>2 PERSONA JURÍDICA</v>
          </cell>
          <cell r="AC51" t="str">
            <v>1 NIT</v>
          </cell>
          <cell r="AD51">
            <v>901663753</v>
          </cell>
          <cell r="AE51" t="str">
            <v>1 DV 0</v>
          </cell>
          <cell r="AF51" t="str">
            <v>GOMEZ DE MARINILLA S.A.S</v>
          </cell>
          <cell r="AG51">
            <v>0</v>
          </cell>
          <cell r="AH51">
            <v>46129</v>
          </cell>
          <cell r="AI51">
            <v>46129</v>
          </cell>
          <cell r="AJ51" t="str">
            <v>calle 32 e 78 107</v>
          </cell>
          <cell r="AK51" t="str">
            <v>contactogomezpampa@gmail.com</v>
          </cell>
          <cell r="AM51">
            <v>3217089540</v>
          </cell>
          <cell r="AN51" t="str">
            <v>JOHNY ANDRES VERA ARANGO</v>
          </cell>
          <cell r="AO51" t="str">
            <v>NO</v>
          </cell>
          <cell r="AQ51" t="str">
            <v>ANA CRITINA ARBOLEDA TORRES</v>
          </cell>
          <cell r="AR51" t="str">
            <v>PROFESIONAL</v>
          </cell>
          <cell r="AS51" t="str">
            <v>SI</v>
          </cell>
          <cell r="AT51" t="str">
            <v>Mediana</v>
          </cell>
          <cell r="AU51">
            <v>46069</v>
          </cell>
          <cell r="AW51" t="str">
            <v>https://community.secop.gov.co/Public/Tendering/ContractNoticePhases/View?PPI=CO1.PPI.46072416&amp;isFromPublicArea=True&amp;isModal=False</v>
          </cell>
        </row>
        <row r="52">
          <cell r="R52" t="str">
            <v>300-2026-0045</v>
          </cell>
          <cell r="S52">
            <v>46052</v>
          </cell>
          <cell r="T52" t="str">
            <v>RONALD MONTEALEGRE ZULUAGA</v>
          </cell>
          <cell r="U52">
            <v>75096474</v>
          </cell>
          <cell r="V52" t="str">
            <v xml:space="preserve">GERENTE </v>
          </cell>
          <cell r="W52" t="str">
            <v>23 PRESTACIÓN DE SERVICIOS</v>
          </cell>
          <cell r="X52" t="str">
            <v>Evento Lanzamiento plan de intermediarios 2026 dirigido a los aliados estratégicos de La Previsora S.A. Sucursal Pereira.</v>
          </cell>
          <cell r="Y52">
            <v>4714800</v>
          </cell>
          <cell r="Z52">
            <v>377184</v>
          </cell>
          <cell r="AA52">
            <v>5091984</v>
          </cell>
          <cell r="AB52" t="str">
            <v>2 PERSONA JURÍDICA</v>
          </cell>
          <cell r="AC52" t="str">
            <v>1 NIT</v>
          </cell>
          <cell r="AD52">
            <v>901524304</v>
          </cell>
          <cell r="AE52" t="str">
            <v>2 DV 1</v>
          </cell>
          <cell r="AF52" t="str">
            <v>ZELVA ROOFTOP S.A.S</v>
          </cell>
          <cell r="AG52">
            <v>77</v>
          </cell>
          <cell r="AH52">
            <v>46052</v>
          </cell>
          <cell r="AI52">
            <v>46129</v>
          </cell>
          <cell r="AJ52" t="str">
            <v>CRA 16 CL 8 TZ ED OKO TOWER</v>
          </cell>
          <cell r="AK52" t="str">
            <v>ZELVAROOFTOP@GMAIL.COM</v>
          </cell>
          <cell r="AM52">
            <v>3146541190</v>
          </cell>
          <cell r="AN52" t="str">
            <v>ANGELICA MARIA GARCIA MUÑOZ</v>
          </cell>
          <cell r="AO52" t="str">
            <v>NO</v>
          </cell>
          <cell r="AQ52" t="str">
            <v>JOSE ELIAS OVIEDO MURILLO</v>
          </cell>
          <cell r="AR52" t="str">
            <v>PROFESIONAL</v>
          </cell>
          <cell r="AS52" t="str">
            <v>SI</v>
          </cell>
          <cell r="AT52" t="str">
            <v>N/A</v>
          </cell>
          <cell r="AU52">
            <v>46069</v>
          </cell>
          <cell r="AW52" t="str">
            <v>https://community.secop.gov.co/Public/Tendering/ContractNoticePhases/View?PPI=CO1.PPI.46074343&amp;isFromPublicArea=True&amp;isModal=False</v>
          </cell>
        </row>
        <row r="53">
          <cell r="R53" t="str">
            <v>300-2026-0050</v>
          </cell>
          <cell r="S53">
            <v>46052</v>
          </cell>
          <cell r="T53" t="str">
            <v>MARIA CAMILA SANTOS PADILLA</v>
          </cell>
          <cell r="U53">
            <v>1090427676</v>
          </cell>
          <cell r="V53" t="str">
            <v xml:space="preserve">GERENTE </v>
          </cell>
          <cell r="W53" t="str">
            <v>23 PRESTACIÓN DE SERVICIOS</v>
          </cell>
          <cell r="X53" t="str">
            <v>Prestación de servicios para la organización y ejecución del evento institucional “Lanzamiento del Plan de Incentivos Mutuamente 2026. Dirigido a los aliados estratégicos en la ciudad de Cúcuta.</v>
          </cell>
          <cell r="Y53">
            <v>4782407</v>
          </cell>
          <cell r="Z53">
            <v>382593</v>
          </cell>
          <cell r="AA53">
            <v>5165000</v>
          </cell>
          <cell r="AB53" t="str">
            <v>2 PERSONA JURÍDICA</v>
          </cell>
          <cell r="AC53" t="str">
            <v>1 NIT</v>
          </cell>
          <cell r="AD53">
            <v>900325368</v>
          </cell>
          <cell r="AE53" t="str">
            <v>6 DV 5</v>
          </cell>
          <cell r="AF53" t="str">
            <v>SERIVICIOS ESPECIALIZADOS H &amp; M S.A.S</v>
          </cell>
          <cell r="AG53">
            <v>77</v>
          </cell>
          <cell r="AH53">
            <v>46052</v>
          </cell>
          <cell r="AI53">
            <v>46129</v>
          </cell>
          <cell r="AJ53" t="str">
            <v>CALLE 21 0 E 45</v>
          </cell>
          <cell r="AK53" t="str">
            <v>SPEZIAFACTURAS@OUTLOOK.COM</v>
          </cell>
          <cell r="AL53">
            <v>6075950606</v>
          </cell>
          <cell r="AN53" t="str">
            <v>MARLA LUCIA JURADO RODRIGUEZ</v>
          </cell>
          <cell r="AO53" t="str">
            <v>NO</v>
          </cell>
          <cell r="AQ53" t="str">
            <v>MARIA DIONNY GARNICA USECHE</v>
          </cell>
          <cell r="AR53" t="str">
            <v>SUBGERENTE</v>
          </cell>
          <cell r="AS53" t="str">
            <v>SI</v>
          </cell>
          <cell r="AT53" t="str">
            <v>Microempresa</v>
          </cell>
          <cell r="AU53">
            <v>46069</v>
          </cell>
          <cell r="AW53" t="str">
            <v>https://community.secop.gov.co/Public/Tendering/ContractNoticePhases/View?PPI=CO1.PPI.46078488&amp;isFromPublicArea=True&amp;isModal=False</v>
          </cell>
        </row>
        <row r="54">
          <cell r="R54" t="str">
            <v>300-2026-0048</v>
          </cell>
          <cell r="S54">
            <v>46052</v>
          </cell>
          <cell r="T54" t="str">
            <v>DELSY YOLIMA MORA CONTRERAS</v>
          </cell>
          <cell r="U54">
            <v>60341763</v>
          </cell>
          <cell r="V54" t="str">
            <v xml:space="preserve">GERENTE </v>
          </cell>
          <cell r="W54" t="str">
            <v>23 PRESTACIÓN DE SERVICIOS</v>
          </cell>
          <cell r="X54" t="str">
            <v>Evento lanzamiento mutuamente 2026 agentes y agencias sucursal bucaramanga</v>
          </cell>
          <cell r="Y54">
            <v>9395570</v>
          </cell>
          <cell r="Z54">
            <v>1009046</v>
          </cell>
          <cell r="AA54">
            <v>10404616</v>
          </cell>
          <cell r="AB54" t="str">
            <v>2 PERSONA JURÍDICA</v>
          </cell>
          <cell r="AC54" t="str">
            <v>1 NIT</v>
          </cell>
          <cell r="AD54">
            <v>900520649</v>
          </cell>
          <cell r="AE54" t="str">
            <v>6 DV 5</v>
          </cell>
          <cell r="AF54" t="str">
            <v>HOTELES CACIQUE INTERNACIONAL S.A.S</v>
          </cell>
          <cell r="AG54">
            <v>77</v>
          </cell>
          <cell r="AH54">
            <v>46052</v>
          </cell>
          <cell r="AI54">
            <v>46129</v>
          </cell>
          <cell r="AJ54" t="str">
            <v>TV 93 34 180 BRR EL TEJAR</v>
          </cell>
          <cell r="AK54" t="str">
            <v>CONTADOR@HOLIDAYBGA.COM</v>
          </cell>
          <cell r="AL54">
            <v>6076917300</v>
          </cell>
          <cell r="AM54">
            <v>3213124977</v>
          </cell>
          <cell r="AN54" t="str">
            <v>JHOVANA LOZANO GALEANO</v>
          </cell>
          <cell r="AO54" t="str">
            <v>NO</v>
          </cell>
          <cell r="AQ54" t="str">
            <v>MARTHA ISABEL PEÑA VARGAS</v>
          </cell>
          <cell r="AR54" t="str">
            <v>PROFESIONAL ( E )</v>
          </cell>
          <cell r="AS54" t="str">
            <v>SI</v>
          </cell>
          <cell r="AT54" t="str">
            <v>Grande</v>
          </cell>
          <cell r="AU54">
            <v>46069</v>
          </cell>
          <cell r="AW54" t="str">
            <v>https://community.secop.gov.co/Public/Tendering/ContractNoticePhases/View?PPI=CO1.PPI.46077635&amp;isFromPublicArea=True&amp;isModal=False</v>
          </cell>
        </row>
        <row r="55">
          <cell r="R55" t="str">
            <v>300-2026-0043</v>
          </cell>
          <cell r="S55">
            <v>46052</v>
          </cell>
          <cell r="T55" t="str">
            <v>HERNANDO JESUS DE LA OZ GONZALEZ</v>
          </cell>
          <cell r="U55">
            <v>72096410</v>
          </cell>
          <cell r="V55" t="str">
            <v xml:space="preserve">GERENTE </v>
          </cell>
          <cell r="W55" t="str">
            <v>2 ARRENDAMIENTO y/o ADQUISICIÓN DE INMUEBLES</v>
          </cell>
          <cell r="X55" t="str">
            <v>Prestar el servicio de parqueadero para 6 vehículos de propiedad de funcionarios de la Sucursal Cartagena.</v>
          </cell>
          <cell r="Y55">
            <v>20521000</v>
          </cell>
          <cell r="Z55">
            <v>3899000</v>
          </cell>
          <cell r="AA55">
            <v>24420000</v>
          </cell>
          <cell r="AB55" t="str">
            <v>2 PERSONA JURÍDICA</v>
          </cell>
          <cell r="AC55" t="str">
            <v>1 NIT</v>
          </cell>
          <cell r="AD55">
            <v>900360261</v>
          </cell>
          <cell r="AE55" t="str">
            <v>5 DV 4</v>
          </cell>
          <cell r="AF55" t="str">
            <v>GURPO HEROICA CARTAGENA</v>
          </cell>
          <cell r="AG55">
            <v>333</v>
          </cell>
          <cell r="AH55">
            <v>46054</v>
          </cell>
          <cell r="AI55">
            <v>46387</v>
          </cell>
          <cell r="AJ55" t="str">
            <v>CALLE 24 # 8A 344</v>
          </cell>
          <cell r="AK55" t="str">
            <v>NOTIFICACIONESGH@GRUPOHEROICA.COM</v>
          </cell>
          <cell r="AL55">
            <v>6056544407</v>
          </cell>
          <cell r="AN55" t="str">
            <v>DIANA MARGARITA RODRIGUE</v>
          </cell>
          <cell r="AO55" t="str">
            <v>NO</v>
          </cell>
          <cell r="AQ55" t="str">
            <v>HERNANDO DE LA HOZ GONZALEZ</v>
          </cell>
          <cell r="AR55" t="str">
            <v xml:space="preserve">GERENTE </v>
          </cell>
          <cell r="AS55" t="str">
            <v>SI</v>
          </cell>
          <cell r="AT55" t="str">
            <v>N/A</v>
          </cell>
          <cell r="AU55">
            <v>46069</v>
          </cell>
          <cell r="AW55" t="str">
            <v>https://community.secop.gov.co/Public/Tendering/ContractNoticePhases/View?PPI=CO1.PPI.46073881&amp;isFromPublicArea=True&amp;isModal=False</v>
          </cell>
        </row>
        <row r="56">
          <cell r="R56" t="str">
            <v>300-2026-0046</v>
          </cell>
          <cell r="S56">
            <v>46052</v>
          </cell>
          <cell r="T56" t="str">
            <v>HECTOR DANIEL RODRIGUEZ MARROQUIN</v>
          </cell>
          <cell r="U56">
            <v>16077379</v>
          </cell>
          <cell r="V56" t="str">
            <v>SUBGERENTE</v>
          </cell>
          <cell r="W56" t="str">
            <v>23 PRESTACIÓN DE SERVICIOS</v>
          </cell>
          <cell r="X56" t="str">
            <v>Realizar el evento de Lanzamiento mutuamente 2026, con agentes y agencias de La Previsora S.A. Sucursal Ibagué.</v>
          </cell>
          <cell r="Y56">
            <v>4716000</v>
          </cell>
          <cell r="Z56">
            <v>896040</v>
          </cell>
          <cell r="AA56">
            <v>5612040</v>
          </cell>
          <cell r="AB56" t="str">
            <v>1 PERSONA NATURAL</v>
          </cell>
          <cell r="AC56" t="str">
            <v>3 CÉDULA DE CIUDADANÍA</v>
          </cell>
          <cell r="AD56">
            <v>93397820</v>
          </cell>
          <cell r="AF56" t="str">
            <v>ORLANDO ANDRES DURAN TAFUR</v>
          </cell>
          <cell r="AG56">
            <v>90</v>
          </cell>
          <cell r="AH56">
            <v>46052</v>
          </cell>
          <cell r="AI56">
            <v>46142</v>
          </cell>
          <cell r="AJ56" t="str">
            <v>CR 20 SUR 103 124</v>
          </cell>
          <cell r="AK56" t="str">
            <v>ADURAN71@YAHOO.COM</v>
          </cell>
          <cell r="AM56">
            <v>3043943498</v>
          </cell>
          <cell r="AN56" t="str">
            <v>ORLANDO ANDRES DURAN TAFUR</v>
          </cell>
          <cell r="AO56" t="str">
            <v>NO</v>
          </cell>
          <cell r="AQ56" t="str">
            <v>HECTOR DANIEL RODRIGUEZ MARROQUIN</v>
          </cell>
          <cell r="AR56" t="str">
            <v>SUBGERENTE</v>
          </cell>
          <cell r="AS56" t="str">
            <v>SI</v>
          </cell>
          <cell r="AT56" t="str">
            <v>N/A</v>
          </cell>
          <cell r="AU56">
            <v>46069</v>
          </cell>
          <cell r="AW56" t="str">
            <v>https://community.secop.gov.co/Public/Tendering/ContractNoticePhases/View?PPI=CO1.PPI.46074396&amp;isFromPublicArea=True&amp;isModal=False</v>
          </cell>
        </row>
        <row r="57">
          <cell r="R57" t="str">
            <v>300-2026-0054</v>
          </cell>
          <cell r="S57">
            <v>46052</v>
          </cell>
          <cell r="T57" t="str">
            <v>EDWIN ERLEY CUMBER AGUDELO</v>
          </cell>
          <cell r="U57">
            <v>1073690062</v>
          </cell>
          <cell r="V57" t="str">
            <v xml:space="preserve">GERENTE </v>
          </cell>
          <cell r="W57" t="str">
            <v>19 MANTENIMIENTO y/o REPARACIÓN</v>
          </cell>
          <cell r="X57" t="str">
            <v>Mantenimiento general de las instalaciones de la oficina de Previsora Seguros sucursal Mocoa incluyendo, pero no limitándose a realizar actividades como resanar, estucar, pintar, emboquillar, pulir, realizar tratamiento de fisuras y grietas en mampostería de la edificación incluyendo partes internas y fachada</v>
          </cell>
          <cell r="Y57">
            <v>4955000</v>
          </cell>
          <cell r="Z57">
            <v>941450</v>
          </cell>
          <cell r="AA57">
            <v>5896450</v>
          </cell>
          <cell r="AB57" t="str">
            <v>2 PERSONA JURÍDICA</v>
          </cell>
          <cell r="AC57" t="str">
            <v>1 NIT</v>
          </cell>
          <cell r="AD57">
            <v>901864243</v>
          </cell>
          <cell r="AE57" t="str">
            <v>5 DV 4</v>
          </cell>
          <cell r="AF57" t="str">
            <v>CIVILSUR INGENIERIA S.A.S ZOMAC</v>
          </cell>
          <cell r="AG57">
            <v>18</v>
          </cell>
          <cell r="AH57">
            <v>46062</v>
          </cell>
          <cell r="AI57">
            <v>46080</v>
          </cell>
          <cell r="AJ57" t="str">
            <v>CALLE 16 8 22</v>
          </cell>
          <cell r="AK57" t="str">
            <v>VICILSURINGENIERIASAS@GMAIL.COM</v>
          </cell>
          <cell r="AM57">
            <v>3187869897</v>
          </cell>
          <cell r="AN57" t="str">
            <v>ANDRES FELIPE GONZALEZ RIVERA</v>
          </cell>
          <cell r="AO57" t="str">
            <v>NO</v>
          </cell>
          <cell r="AQ57" t="str">
            <v>EDWIN CUMBER AGUDELO</v>
          </cell>
          <cell r="AR57" t="str">
            <v xml:space="preserve">GERENTE </v>
          </cell>
          <cell r="AS57" t="str">
            <v>SI</v>
          </cell>
          <cell r="AT57" t="str">
            <v>Microempresa</v>
          </cell>
          <cell r="AU57">
            <v>46069</v>
          </cell>
          <cell r="AW57" t="str">
            <v>https://community.secop.gov.co/Public/Tendering/ContractNoticePhases/View?PPI=CO1.PPI.46080334&amp;isFromPublicArea=True&amp;isModal=False</v>
          </cell>
        </row>
        <row r="58">
          <cell r="R58" t="str">
            <v>300-2026-0051</v>
          </cell>
          <cell r="S58">
            <v>46052</v>
          </cell>
          <cell r="T58" t="str">
            <v>JOSE ALEJANDRO VALENCIA VALENCIA</v>
          </cell>
          <cell r="U58">
            <v>14638602</v>
          </cell>
          <cell r="V58" t="str">
            <v>GERENTE  ( E )</v>
          </cell>
          <cell r="W58" t="str">
            <v>23 PRESTACIÓN DE SERVICIOS</v>
          </cell>
          <cell r="X58" t="str">
            <v>Desarrollo del evento denominado Lanzamiento Mutuamente 2026 para agentes y agencias sucursal Quibdo.</v>
          </cell>
          <cell r="Y58">
            <v>1302101</v>
          </cell>
          <cell r="Z58">
            <v>197899</v>
          </cell>
          <cell r="AA58">
            <v>1500000</v>
          </cell>
          <cell r="AB58" t="str">
            <v>2 PERSONA JURÍDICA</v>
          </cell>
          <cell r="AC58" t="str">
            <v>1 NIT</v>
          </cell>
          <cell r="AD58">
            <v>901057457</v>
          </cell>
          <cell r="AE58" t="str">
            <v>7 DV 6</v>
          </cell>
          <cell r="AF58" t="str">
            <v>IRIACA S.A.S.</v>
          </cell>
          <cell r="AG58">
            <v>74</v>
          </cell>
          <cell r="AH58">
            <v>46052</v>
          </cell>
          <cell r="AI58">
            <v>46126</v>
          </cell>
          <cell r="AJ58" t="str">
            <v>CRR LOS ANGELES AEROPUERTO EL CARAÑO</v>
          </cell>
          <cell r="AK58" t="str">
            <v>NOTIFICACIONESIRIACA@OXOHOTEL.COM</v>
          </cell>
          <cell r="AM58">
            <v>3212754510</v>
          </cell>
          <cell r="AN58" t="str">
            <v>ANIBAL EDUARDO LEON GARCIA</v>
          </cell>
          <cell r="AO58" t="str">
            <v>NO</v>
          </cell>
          <cell r="AQ58" t="str">
            <v>ELKIN ALEXANDER TORRES BORJA</v>
          </cell>
          <cell r="AR58" t="str">
            <v>TECNICO</v>
          </cell>
          <cell r="AS58" t="str">
            <v>SI</v>
          </cell>
          <cell r="AT58" t="str">
            <v xml:space="preserve">Pequeña </v>
          </cell>
          <cell r="AU58">
            <v>46069</v>
          </cell>
          <cell r="AW58" t="str">
            <v>https://community.secop.gov.co/Public/Tendering/ContractNoticePhases/View?PPI=CO1.PPI.46079120&amp;isFromPublicArea=True&amp;isModal=False</v>
          </cell>
        </row>
        <row r="59">
          <cell r="R59" t="str">
            <v>300-2026-0049</v>
          </cell>
          <cell r="S59">
            <v>46052</v>
          </cell>
          <cell r="T59" t="str">
            <v>HECTOR DANIEL RODRIGUEZ MARROQUIN</v>
          </cell>
          <cell r="U59">
            <v>16077379</v>
          </cell>
          <cell r="V59" t="str">
            <v>SUBGERENTE</v>
          </cell>
          <cell r="W59" t="str">
            <v>2 ARRENDAMIENTO y/o ADQUISICIÓN DE INMUEBLES</v>
          </cell>
          <cell r="X59" t="str">
            <v>Parqueadero para el vehiculo de placas dfn 441 de propiedad de la funcionaria de la previsora (lelia rosa lópez hernández) ubicado en edificio la carolina en la calle 11 # 5 18 en la ciudad de ibagué.</v>
          </cell>
          <cell r="Y59">
            <v>1920000</v>
          </cell>
          <cell r="Z59">
            <v>0</v>
          </cell>
          <cell r="AA59">
            <v>1920000</v>
          </cell>
          <cell r="AB59" t="str">
            <v>1 PERSONA NATURAL</v>
          </cell>
          <cell r="AC59" t="str">
            <v>3 CÉDULA DE CIUDADANÍA</v>
          </cell>
          <cell r="AD59">
            <v>38245839</v>
          </cell>
          <cell r="AF59" t="str">
            <v>PERLA MAGNOLIA LASTRA AGUIAR</v>
          </cell>
          <cell r="AG59">
            <v>336</v>
          </cell>
          <cell r="AH59">
            <v>46052</v>
          </cell>
          <cell r="AI59">
            <v>46388</v>
          </cell>
          <cell r="AJ59" t="str">
            <v xml:space="preserve">CALLE 11 5 78 AP 301 AD LA CAROLINA </v>
          </cell>
          <cell r="AK59" t="str">
            <v>CHOCOBIS60@HOTMAIL.COM</v>
          </cell>
          <cell r="AL59">
            <v>2632167</v>
          </cell>
          <cell r="AM59">
            <v>3143901926</v>
          </cell>
          <cell r="AN59" t="str">
            <v>PERLA MAGNOLIA LASTRA AGUIAR</v>
          </cell>
          <cell r="AO59" t="str">
            <v>NO</v>
          </cell>
          <cell r="AQ59" t="str">
            <v>HECTOR DANIEL RODRIGUEZ MARROQUIN</v>
          </cell>
          <cell r="AR59" t="str">
            <v>SUBGERENTE</v>
          </cell>
          <cell r="AS59" t="str">
            <v>SI</v>
          </cell>
          <cell r="AT59" t="str">
            <v>N/A</v>
          </cell>
          <cell r="AU59">
            <v>46069</v>
          </cell>
          <cell r="AW59" t="str">
            <v>https://community.secop.gov.co/Public/Tendering/ContractNoticePhases/View?PPI=CO1.PPI.46077887&amp;isFromPublicArea=True&amp;isModal=False</v>
          </cell>
        </row>
        <row r="60">
          <cell r="R60" t="str">
            <v>300-2026-0052</v>
          </cell>
          <cell r="S60">
            <v>46052</v>
          </cell>
          <cell r="T60" t="str">
            <v>PEDRO ARMANDO PEÑA TOLOZA</v>
          </cell>
          <cell r="U60">
            <v>91255151</v>
          </cell>
          <cell r="V60" t="str">
            <v xml:space="preserve">GERENTE </v>
          </cell>
          <cell r="W60" t="str">
            <v>23 PRESTACIÓN DE SERVICIOS</v>
          </cell>
          <cell r="X60" t="str">
            <v>Prestar el servicio para el evento del Lanzamiento Mutuamente 2026 para agentes y agencias sucursal Arauca 2026.</v>
          </cell>
          <cell r="Y60">
            <v>1570000</v>
          </cell>
          <cell r="Z60">
            <v>298300</v>
          </cell>
          <cell r="AA60">
            <v>1868300</v>
          </cell>
          <cell r="AB60" t="str">
            <v>2 PERSONA JURÍDICA</v>
          </cell>
          <cell r="AC60" t="str">
            <v>1 NIT</v>
          </cell>
          <cell r="AD60">
            <v>901245838</v>
          </cell>
          <cell r="AE60" t="str">
            <v>6 DV 5</v>
          </cell>
          <cell r="AF60" t="str">
            <v>SOLUCIONES HORUS S.A.S ZOMAC</v>
          </cell>
          <cell r="AG60">
            <v>0</v>
          </cell>
          <cell r="AH60">
            <v>46087</v>
          </cell>
          <cell r="AI60">
            <v>46087</v>
          </cell>
          <cell r="AJ60" t="str">
            <v>CALLE 14 14 32</v>
          </cell>
          <cell r="AK60" t="str">
            <v>SOLUCIONESHORUS.ARAUCA@GMAIL.COM</v>
          </cell>
          <cell r="AM60">
            <v>3160406140</v>
          </cell>
          <cell r="AN60" t="str">
            <v>ANGEL DANOVIS DUQUE ROJAS</v>
          </cell>
          <cell r="AO60" t="str">
            <v>NO</v>
          </cell>
          <cell r="AQ60" t="str">
            <v xml:space="preserve">DAMIAN ALBERTO LASSO </v>
          </cell>
          <cell r="AR60" t="str">
            <v>TECNICO</v>
          </cell>
          <cell r="AS60" t="str">
            <v>SI</v>
          </cell>
          <cell r="AT60" t="str">
            <v>Microempresa</v>
          </cell>
          <cell r="AU60">
            <v>46069</v>
          </cell>
          <cell r="AW60" t="str">
            <v>https://community.secop.gov.co/Public/Tendering/ContractNoticePhases/View?PPI=CO1.PPI.46079166&amp;isFromPublicArea=True&amp;isModal=False</v>
          </cell>
        </row>
        <row r="61">
          <cell r="Y61">
            <v>0</v>
          </cell>
          <cell r="Z61">
            <v>0</v>
          </cell>
          <cell r="AA61">
            <v>0</v>
          </cell>
          <cell r="AG61">
            <v>0</v>
          </cell>
          <cell r="AS61" t="str">
            <v>SI</v>
          </cell>
        </row>
        <row r="62">
          <cell r="R62" t="str">
            <v>300-2025-0116</v>
          </cell>
          <cell r="S62">
            <v>45875</v>
          </cell>
          <cell r="T62" t="str">
            <v>PEDRO ARMANDO PEÑA TOLOZA</v>
          </cell>
          <cell r="U62">
            <v>91255151</v>
          </cell>
          <cell r="V62" t="str">
            <v xml:space="preserve">GERENTE </v>
          </cell>
          <cell r="W62" t="str">
            <v>19 MANTENIMIENTO y/o REPARACIÓN</v>
          </cell>
          <cell r="X62" t="str">
            <v>EL PROVEEDOR se compromete con LA PREVISORA S.A., a la ADQUISICION, E INSTALACION Y MANTENIMIENTO DE LA PLANTA ELECTRICA PARA LA SUCURSAL ARAUCA</v>
          </cell>
          <cell r="Y62">
            <v>50300000</v>
          </cell>
          <cell r="Z62">
            <v>0</v>
          </cell>
          <cell r="AA62">
            <v>50300000</v>
          </cell>
          <cell r="AB62" t="str">
            <v>1 PERSONA NATURAL</v>
          </cell>
          <cell r="AC62" t="str">
            <v>3 CÉDULA DE CIUDADANÍA</v>
          </cell>
          <cell r="AD62">
            <v>5348893</v>
          </cell>
          <cell r="AE62" t="str">
            <v>4 DV 3</v>
          </cell>
          <cell r="AF62" t="str">
            <v>ELVIS FERNANDO TOLEDO ESTRELLA</v>
          </cell>
          <cell r="AG62">
            <v>365</v>
          </cell>
          <cell r="AH62">
            <v>45875</v>
          </cell>
          <cell r="AI62">
            <v>46240</v>
          </cell>
          <cell r="AJ62" t="str">
            <v>CR 13 A 2-24 BRR LAS ACACIAS</v>
          </cell>
          <cell r="AK62" t="str">
            <v>TOLEDOS.375@GMAIL.COM</v>
          </cell>
          <cell r="AL62">
            <v>6084295569</v>
          </cell>
          <cell r="AM62">
            <v>3113050538</v>
          </cell>
          <cell r="AN62" t="str">
            <v>ELVIS FERNANDO TOLEDO ESTRELLA</v>
          </cell>
          <cell r="AO62" t="str">
            <v>SI</v>
          </cell>
          <cell r="AP62">
            <v>45874</v>
          </cell>
          <cell r="AQ62" t="str">
            <v>PEDRO ARMANDO PEÑA TOLOZA</v>
          </cell>
          <cell r="AR62" t="str">
            <v xml:space="preserve">GERENTE </v>
          </cell>
          <cell r="AS62" t="str">
            <v>SI</v>
          </cell>
          <cell r="AT62" t="str">
            <v>N/A</v>
          </cell>
        </row>
        <row r="63">
          <cell r="R63" t="str">
            <v>300-2026-0055</v>
          </cell>
          <cell r="S63">
            <v>46204</v>
          </cell>
          <cell r="T63" t="str">
            <v>ANA BELEN GUTIERREZ ROMERO</v>
          </cell>
          <cell r="U63">
            <v>40430170</v>
          </cell>
          <cell r="V63" t="str">
            <v xml:space="preserve">GERENTE </v>
          </cell>
          <cell r="W63" t="str">
            <v>7 COMPRAVENTA y/o SUMINISTRO</v>
          </cell>
          <cell r="X63" t="str">
            <v>Suministro e instalación de un panel japonés para la oficina de previsora seguros sucursal Yopal.</v>
          </cell>
          <cell r="Y63">
            <v>1926000</v>
          </cell>
          <cell r="Z63">
            <v>0</v>
          </cell>
          <cell r="AA63">
            <v>1926000</v>
          </cell>
          <cell r="AB63" t="str">
            <v>1 PERSONA NATURAL</v>
          </cell>
          <cell r="AC63" t="str">
            <v>3 CÉDULA DE CIUDADANÍA</v>
          </cell>
          <cell r="AD63">
            <v>1098683134</v>
          </cell>
          <cell r="AE63" t="str">
            <v>7 DV 6</v>
          </cell>
          <cell r="AF63" t="str">
            <v>JONNATHAN CARREÑO BUENO</v>
          </cell>
          <cell r="AG63">
            <v>30</v>
          </cell>
          <cell r="AH63">
            <v>46204</v>
          </cell>
          <cell r="AI63">
            <v>46234</v>
          </cell>
          <cell r="AJ63" t="str">
            <v>CL 25 10 43</v>
          </cell>
          <cell r="AK63" t="str">
            <v>jnatan@gmail.com</v>
          </cell>
          <cell r="AM63">
            <v>3102742895</v>
          </cell>
          <cell r="AN63" t="str">
            <v>JONNATHAN CARREÑO BUENO</v>
          </cell>
          <cell r="AQ63" t="str">
            <v>ANA BELEN GUTIERREZ ROMERO</v>
          </cell>
          <cell r="AR63" t="str">
            <v xml:space="preserve">GERENTE </v>
          </cell>
          <cell r="AS63" t="str">
            <v>SI</v>
          </cell>
          <cell r="AT63" t="str">
            <v>N/A</v>
          </cell>
        </row>
        <row r="64">
          <cell r="R64" t="str">
            <v>300-2026-0059</v>
          </cell>
          <cell r="S64">
            <v>46206</v>
          </cell>
          <cell r="T64" t="str">
            <v>PEDRO ARMANDO PEÑA TOLOZA</v>
          </cell>
          <cell r="U64">
            <v>91255151</v>
          </cell>
          <cell r="V64" t="str">
            <v xml:space="preserve">GERENTE </v>
          </cell>
          <cell r="W64" t="str">
            <v>23 PRESTACIÓN DE SERVICIOS</v>
          </cell>
          <cell r="X64" t="str">
            <v>Prestar los servicios de organización de eventos, lo cual comprende la disposición exclusiva de instalaciones y el servicio de catering y alimentación para la celebración del "Día de la Familia" de la Sucursal Arauca.</v>
          </cell>
          <cell r="Y64">
            <v>1500000</v>
          </cell>
          <cell r="Z64">
            <v>0</v>
          </cell>
          <cell r="AA64">
            <v>1500000</v>
          </cell>
          <cell r="AB64" t="str">
            <v>2 PERSONA JURÍDICA</v>
          </cell>
          <cell r="AC64" t="str">
            <v>1 NIT</v>
          </cell>
          <cell r="AD64">
            <v>901245838</v>
          </cell>
          <cell r="AE64" t="str">
            <v>6 DV 5</v>
          </cell>
          <cell r="AF64" t="str">
            <v>SOLUCIONES HORUS S.A.S ZOMAC</v>
          </cell>
          <cell r="AG64">
            <v>0</v>
          </cell>
          <cell r="AH64">
            <v>46228</v>
          </cell>
          <cell r="AI64">
            <v>46228</v>
          </cell>
          <cell r="AJ64" t="str">
            <v>CL 14 14 32</v>
          </cell>
          <cell r="AK64" t="str">
            <v>SOLUCIONESHORUS.ARAUCA@GMAIL.COM</v>
          </cell>
          <cell r="AM64">
            <v>3156715050</v>
          </cell>
          <cell r="AN64" t="str">
            <v>ANGEL DANOVIS DUQUE ROJAS</v>
          </cell>
          <cell r="AQ64" t="str">
            <v>PEDRO ARMANDO PEÑA TOLOZA</v>
          </cell>
          <cell r="AR64" t="str">
            <v xml:space="preserve">GERENTE </v>
          </cell>
          <cell r="AS64" t="str">
            <v>SI</v>
          </cell>
          <cell r="AT64" t="str">
            <v>Microempresa</v>
          </cell>
        </row>
        <row r="65">
          <cell r="R65" t="str">
            <v>300-2026-0056</v>
          </cell>
          <cell r="S65">
            <v>46212</v>
          </cell>
          <cell r="T65" t="str">
            <v>ANA BELEN GUTIERREZ ROMERO</v>
          </cell>
          <cell r="U65">
            <v>40430170</v>
          </cell>
          <cell r="V65" t="str">
            <v xml:space="preserve">GERENTE </v>
          </cell>
          <cell r="W65" t="str">
            <v>7 COMPRAVENTA y/o SUMINISTRO</v>
          </cell>
          <cell r="X65" t="str">
            <v>Suministro e instalación de aire acondicionado</v>
          </cell>
          <cell r="Y65">
            <v>6199900</v>
          </cell>
          <cell r="Z65">
            <v>0</v>
          </cell>
          <cell r="AA65">
            <v>6199900</v>
          </cell>
          <cell r="AB65" t="str">
            <v>2 PERSONA JURÍDICA</v>
          </cell>
          <cell r="AC65" t="str">
            <v>1 NIT</v>
          </cell>
          <cell r="AD65">
            <v>900147698</v>
          </cell>
          <cell r="AE65" t="str">
            <v>8 DV 7</v>
          </cell>
          <cell r="AF65" t="str">
            <v>I M T INGENIERIA LTDA</v>
          </cell>
          <cell r="AG65">
            <v>30</v>
          </cell>
          <cell r="AH65">
            <v>46212</v>
          </cell>
          <cell r="AI65">
            <v>46242</v>
          </cell>
          <cell r="AJ65" t="str">
            <v>CL 18 16 36 BRR LA ESPERANZA</v>
          </cell>
          <cell r="AK65" t="str">
            <v>facturacionimtingenieria@gmail.com</v>
          </cell>
          <cell r="AM65">
            <v>3138327011</v>
          </cell>
          <cell r="AN65" t="str">
            <v xml:space="preserve">JORGE ALEXANDER VALENCIA PARRA </v>
          </cell>
          <cell r="AQ65" t="str">
            <v>ANA BELEN GUTIERREZ ROMERO</v>
          </cell>
          <cell r="AR65" t="str">
            <v xml:space="preserve">GERENTE </v>
          </cell>
          <cell r="AS65" t="str">
            <v>SI</v>
          </cell>
          <cell r="AT65" t="str">
            <v>Microempresa</v>
          </cell>
        </row>
        <row r="66">
          <cell r="R66" t="str">
            <v>300-2026-0057</v>
          </cell>
          <cell r="S66">
            <v>46225</v>
          </cell>
          <cell r="T66" t="str">
            <v>GERMAN MARTINEZ SANCHEZ</v>
          </cell>
          <cell r="U66">
            <v>93382124</v>
          </cell>
          <cell r="V66" t="str">
            <v xml:space="preserve">GERENTE </v>
          </cell>
          <cell r="W66" t="str">
            <v>19 MANTENIMIENTO y/o REPARACIÓN</v>
          </cell>
          <cell r="X66" t="str">
            <v>Realizar mantenimiento preventivo, desincruste de serpentinas y refuerzo de gas refrigerante aires acondicionados ubicados en las diferentes dependencias de la Previsora Seguros Ibagué.</v>
          </cell>
          <cell r="Y66">
            <v>1540000</v>
          </cell>
          <cell r="Z66">
            <v>292600</v>
          </cell>
          <cell r="AA66">
            <v>1832600</v>
          </cell>
          <cell r="AB66" t="str">
            <v>1 PERSONA NATURAL</v>
          </cell>
          <cell r="AC66" t="str">
            <v>3 CÉDULA DE CIUDADANÍA</v>
          </cell>
          <cell r="AD66">
            <v>5822623</v>
          </cell>
          <cell r="AE66" t="str">
            <v>5 DV 4</v>
          </cell>
          <cell r="AF66" t="str">
            <v>ROBERTO CARLOS PEREZ MORALES</v>
          </cell>
          <cell r="AG66">
            <v>14</v>
          </cell>
          <cell r="AH66">
            <v>46225</v>
          </cell>
          <cell r="AI66">
            <v>46239</v>
          </cell>
          <cell r="AJ66" t="str">
            <v>AV AMBALA MZ A CA 8 BRR CORDOBA</v>
          </cell>
          <cell r="AK66" t="str">
            <v>refrielecdeltolima@hotmail.com</v>
          </cell>
          <cell r="AM66">
            <v>304534998</v>
          </cell>
          <cell r="AN66" t="str">
            <v>ROBERTO CARLOS PEREZ MORALES</v>
          </cell>
          <cell r="AO66" t="str">
            <v>NO</v>
          </cell>
          <cell r="AQ66" t="str">
            <v>HECTOR DANIEL RODRIGUEZ MARROQUIN</v>
          </cell>
          <cell r="AR66" t="str">
            <v>SUBGERENTE</v>
          </cell>
          <cell r="AS66" t="str">
            <v>SI</v>
          </cell>
          <cell r="AT66" t="str">
            <v>N/A</v>
          </cell>
        </row>
        <row r="67">
          <cell r="R67" t="str">
            <v>300-2026-0058</v>
          </cell>
          <cell r="S67">
            <v>46226</v>
          </cell>
          <cell r="T67" t="str">
            <v>GERMAN MARTINEZ SANCHEZ</v>
          </cell>
          <cell r="U67">
            <v>93382125</v>
          </cell>
          <cell r="V67" t="str">
            <v xml:space="preserve">GERENTE </v>
          </cell>
          <cell r="W67" t="str">
            <v>23 PRESTACIÓN DE SERVICIOS</v>
          </cell>
          <cell r="X67" t="str">
            <v>Prestar el servicio de Pasadía ida y regreso Ibagué-Parque del Café. Día de la familia</v>
          </cell>
          <cell r="Y67">
            <v>3175200</v>
          </cell>
          <cell r="Z67">
            <v>0</v>
          </cell>
          <cell r="AA67">
            <v>3175200</v>
          </cell>
          <cell r="AB67" t="str">
            <v>1 PERSONA NATURAL</v>
          </cell>
          <cell r="AC67" t="str">
            <v>3 CÉDULA DE CIUDADANÍA</v>
          </cell>
          <cell r="AD67">
            <v>1110061665</v>
          </cell>
          <cell r="AE67" t="str">
            <v>10 DV 9</v>
          </cell>
          <cell r="AF67" t="str">
            <v>CARMEN VIVIANA AREVALO PEREZ</v>
          </cell>
          <cell r="AG67">
            <v>0</v>
          </cell>
          <cell r="AH67">
            <v>46227</v>
          </cell>
          <cell r="AI67">
            <v>46227</v>
          </cell>
          <cell r="AJ67" t="str">
            <v>BRR JORDAN ETAPA 8 MZ CA 5</v>
          </cell>
          <cell r="AK67" t="str">
            <v>viajesviva365@gmail.com</v>
          </cell>
          <cell r="AM67">
            <v>3135526264</v>
          </cell>
          <cell r="AN67" t="str">
            <v>CARMEN VIVIANA AREVALO PEREZ</v>
          </cell>
          <cell r="AO67" t="str">
            <v>NO</v>
          </cell>
          <cell r="AQ67" t="str">
            <v>HECTOR DANIEL RODRIGUEZ MARROQUIN</v>
          </cell>
          <cell r="AR67" t="str">
            <v>SUBGERENTE</v>
          </cell>
          <cell r="AS67" t="str">
            <v>SI</v>
          </cell>
          <cell r="AT67" t="str">
            <v>N/A</v>
          </cell>
        </row>
        <row r="68">
          <cell r="R68" t="str">
            <v>300-2026-0061</v>
          </cell>
          <cell r="S68">
            <v>46220</v>
          </cell>
          <cell r="AG68">
            <v>0</v>
          </cell>
        </row>
        <row r="69">
          <cell r="T69" t="str">
            <v>JORGE LUIS CASTRO</v>
          </cell>
          <cell r="U69">
            <v>72290761</v>
          </cell>
          <cell r="V69" t="str">
            <v xml:space="preserve">GERENTE </v>
          </cell>
          <cell r="W69" t="str">
            <v>7 COMPRAVENTA y/o SUMINISTRO</v>
          </cell>
          <cell r="X69" t="str">
            <v>suministrar horno microondas de acuerdo a las especificaciones técnicas requeridas, incluida la entrega en als instalaciones designadas por LA PREVISORA S.A.</v>
          </cell>
          <cell r="Y69">
            <v>2605042</v>
          </cell>
          <cell r="Z69">
            <v>494958</v>
          </cell>
          <cell r="AA69">
            <v>3100000</v>
          </cell>
          <cell r="AB69" t="str">
            <v>2 PERSONA JURÍDICA</v>
          </cell>
          <cell r="AC69" t="str">
            <v>1 NIT</v>
          </cell>
          <cell r="AD69">
            <v>901167273</v>
          </cell>
          <cell r="AE69" t="str">
            <v>2 DV 1</v>
          </cell>
          <cell r="AF69" t="str">
            <v>EXHIBIR EQUIPOS INDUSTRIALES SAS</v>
          </cell>
          <cell r="AG69">
            <v>30</v>
          </cell>
          <cell r="AH69">
            <v>46204</v>
          </cell>
          <cell r="AI69">
            <v>46234</v>
          </cell>
          <cell r="AJ69" t="str">
            <v>CR 68 H 78 98 P3</v>
          </cell>
          <cell r="AK69" t="str">
            <v>asistentecontable@exhibirequipos.com</v>
          </cell>
          <cell r="AL69">
            <v>3119784</v>
          </cell>
          <cell r="AN69" t="str">
            <v>LUIS HERNANDO CASTELLANOS SANCHEZ</v>
          </cell>
          <cell r="AQ69" t="str">
            <v>PABLO SAÚL RUA SUCERQUIA</v>
          </cell>
          <cell r="AR69" t="str">
            <v>PROFESIONAL</v>
          </cell>
        </row>
        <row r="70">
          <cell r="R70" t="str">
            <v>300-2026-0062</v>
          </cell>
          <cell r="S70">
            <v>46233</v>
          </cell>
          <cell r="T70" t="str">
            <v>YOHANNA EMERITA MOSQUERA</v>
          </cell>
          <cell r="U70">
            <v>35892191</v>
          </cell>
          <cell r="V70" t="str">
            <v xml:space="preserve">GERENTE </v>
          </cell>
          <cell r="W70" t="str">
            <v>19 MANTENIMIENTO y/o REPARACIÓN</v>
          </cell>
          <cell r="X70" t="str">
            <v>realizar los trabajos necesarios para el mantenimiento preventivo de los aires acondicionados, de acuerdo con las necesidades periódicas, suministrando mano de obra y materiales, garantizando el cumplimiento de las normas de SST y el correcto funcionamiento de los equipos de aires acondicionados de la sucursal Quibdo.</v>
          </cell>
          <cell r="Y70">
            <v>2861000</v>
          </cell>
          <cell r="Z70">
            <v>543590</v>
          </cell>
          <cell r="AA70">
            <v>3404590</v>
          </cell>
          <cell r="AB70" t="str">
            <v>2 PERSONA JURÍDICA</v>
          </cell>
          <cell r="AC70" t="str">
            <v>1 NIT</v>
          </cell>
          <cell r="AD70">
            <v>900237753</v>
          </cell>
          <cell r="AE70" t="str">
            <v>1 DV 0</v>
          </cell>
          <cell r="AF70" t="str">
            <v>SERVICIOS FRIOS DEL CHOCO SERVIFREC Y CIA LTDA</v>
          </cell>
          <cell r="AG70">
            <v>150</v>
          </cell>
          <cell r="AH70">
            <v>46237</v>
          </cell>
          <cell r="AI70">
            <v>46387</v>
          </cell>
          <cell r="AJ70" t="str">
            <v>CR 7 26 BRR SILENCIO</v>
          </cell>
          <cell r="AK70" t="str">
            <v>aliciabedoyah@gmail.com</v>
          </cell>
          <cell r="AL70">
            <v>601111118</v>
          </cell>
          <cell r="AM70">
            <v>601111117</v>
          </cell>
          <cell r="AN70" t="str">
            <v>ALICIA BEDOYA</v>
          </cell>
          <cell r="AO70" t="str">
            <v>NO</v>
          </cell>
          <cell r="AQ70" t="str">
            <v>ELKIN ALEXANDER TORRES BORJA</v>
          </cell>
          <cell r="AR70" t="str">
            <v>TECNICO</v>
          </cell>
          <cell r="AS70" t="str">
            <v>SI</v>
          </cell>
        </row>
        <row r="71">
          <cell r="R71" t="str">
            <v>300-2026-0002</v>
          </cell>
          <cell r="S71">
            <v>46232</v>
          </cell>
          <cell r="T71" t="str">
            <v>GIOVANNA MARIELLY HERNANDEZ GARCIA</v>
          </cell>
          <cell r="U71">
            <v>41934631</v>
          </cell>
          <cell r="V71" t="str">
            <v xml:space="preserve">GERENTE </v>
          </cell>
          <cell r="W71" t="str">
            <v>19 MANTENIMIENTO y/o REPARACIÓN</v>
          </cell>
          <cell r="X71" t="str">
            <v>Prestar el servicio de matenimiento preventivo y/o correctivo de los aires acondicionados de la sucursal.</v>
          </cell>
          <cell r="Y71">
            <v>721786</v>
          </cell>
          <cell r="Z71">
            <v>137139</v>
          </cell>
          <cell r="AA71">
            <v>858925</v>
          </cell>
          <cell r="AB71" t="str">
            <v>2 PERSONA JURÍDICA</v>
          </cell>
          <cell r="AC71" t="str">
            <v>1 NIT</v>
          </cell>
          <cell r="AD71">
            <v>801001100</v>
          </cell>
          <cell r="AE71" t="str">
            <v>10 DV 9</v>
          </cell>
          <cell r="AF71" t="str">
            <v>TERMOSISTEMAS S.A.S.</v>
          </cell>
          <cell r="AG71">
            <v>332</v>
          </cell>
          <cell r="AH71">
            <v>46055</v>
          </cell>
          <cell r="AI71">
            <v>46387</v>
          </cell>
          <cell r="AJ71" t="str">
            <v>CARRERA 11#19-41 LOCAL 11 Y 12</v>
          </cell>
          <cell r="AK71" t="str">
            <v>info@termosistemas.co</v>
          </cell>
          <cell r="AM71">
            <v>3108241309</v>
          </cell>
          <cell r="AN71" t="str">
            <v>DANIEL ARIAS OSPINA</v>
          </cell>
          <cell r="AO71" t="str">
            <v>NO</v>
          </cell>
          <cell r="AQ71" t="str">
            <v>GIOVANNA MARIELLY HERNANDEZ GARCIA</v>
          </cell>
          <cell r="AR71" t="str">
            <v>SUBGERENTE</v>
          </cell>
          <cell r="AS71" t="str">
            <v>SI</v>
          </cell>
          <cell r="AT71" t="str">
            <v xml:space="preserve">Pequeña </v>
          </cell>
        </row>
      </sheetData>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24F2CE-FA5B-4156-9D2A-56A60856E07E}" name="Tabla1" displayName="Tabla1" ref="A3:U190" totalsRowCount="1" headerRowDxfId="4" headerRowBorderDxfId="21">
  <autoFilter ref="A3:U189" xr:uid="{C724F2CE-FA5B-4156-9D2A-56A60856E07E}"/>
  <tableColumns count="21">
    <tableColumn id="1" xr3:uid="{773FED5B-F1DA-4F2E-A5CF-8FD46F44676B}" name="ÁREA QUE CONTRATA "/>
    <tableColumn id="3" xr3:uid="{10995AE0-F6E6-45F6-A759-7FE2A59217A3}" name="MODALIDAD DE SELECCIÓN _x000a_(CONTRATACIÓN)"/>
    <tableColumn id="4" xr3:uid="{13F87282-4B64-425B-9468-4F7EC2419453}" name="N° DE CONTRATO" totalsRowFunction="count"/>
    <tableColumn id="5" xr3:uid="{9C99FC8C-B387-4D18-8638-F5EFE026D841}" name="FECHA SUSCRIPCIÓN DEL CONTRATO"/>
    <tableColumn id="6" xr3:uid="{2A6E9053-C174-47EA-A799-42D48C5764CC}" name="CLASE DE CONTRATO"/>
    <tableColumn id="7" xr3:uid="{85EF4D5D-0F44-475A-B403-8C2222A43BDE}" name="OBJETO DEL CONTRATO"/>
    <tableColumn id="8" xr3:uid="{296F3D3C-4363-4A85-B378-3ACC036D073E}" name="TIPO DE IDENTIFICACIÓN CONTRATISTA" dataDxfId="20" totalsRowDxfId="10"/>
    <tableColumn id="9" xr3:uid="{8CAD457F-2290-46EF-9B31-E70C9F016557}" name="N° DE IDENTIFICACIÓN DEL CONTRATISTA"/>
    <tableColumn id="10" xr3:uid="{ACF7EF65-9F76-48DB-9D6A-F1005C36BE67}" name="RAZÓN SOCIAL DEL CONTRATISTA"/>
    <tableColumn id="11" xr3:uid="{3BF69478-058D-4A3D-A8EF-6B820D9C83A6}" name="VALOR TOTAL DEL CONTRATO CON IVA_x000a_(en pesos)_x000a_(inicial)" totalsRowFunction="sum" dataDxfId="19" totalsRowDxfId="9"/>
    <tableColumn id="12" xr3:uid="{367DCC91-797C-473A-BC90-1939BD8626C3}" name="VALOR TOTAL CONTRATO CON IVA_x000a_(VALOR INICIAL + ADICIONES) " totalsRowFunction="sum" dataDxfId="18" totalsRowDxfId="8"/>
    <tableColumn id="13" xr3:uid="{9EC9D7F4-9EC9-406F-A6E7-E5CAD4D4EE01}" name="PLAZO DEL CONTRATO_x000a_ (inicial)_x000a_(días)" dataDxfId="17"/>
    <tableColumn id="14" xr3:uid="{48FA7244-17B0-472C-8E72-9E83C103EF41}" name="PRÓRROGA_x000a_(SI / NO)" dataDxfId="16"/>
    <tableColumn id="15" xr3:uid="{385B1B13-5EDF-4CA1-BAC4-CF42AFB4A155}" name="ADICIONES: NÚMERO DE DÍAS" dataDxfId="15"/>
    <tableColumn id="16" xr3:uid="{1C7363D1-7A73-422A-8029-52AB81FD11EC}" name="SUSPENSIÓN (SI/NO)"/>
    <tableColumn id="17" xr3:uid="{18CF6149-28B3-4812-BCAB-2F7469D48503}" name="NÚMERO DE DÍAS SUSPENSIÓN"/>
    <tableColumn id="18" xr3:uid="{0B985D89-F282-4A60-9C7E-5404197267F0}" name="FECHA INICIO CONTRATO" dataDxfId="14"/>
    <tableColumn id="19" xr3:uid="{9D75101B-8844-4E57-A932-09487DD5D8CE}" name="FECHA TERMINACIÓN DEL CONTRATO_x000a_(inicial + prórroga)" dataDxfId="13"/>
    <tableColumn id="21" xr3:uid="{35F9256F-660D-48CB-B3B2-7D4BD211E505}" name="PORCENTAJE DE EJECUCIÓN" dataDxfId="12"/>
    <tableColumn id="22" xr3:uid="{63BE8127-C940-418A-9783-712B309B3300}" name="VALOR PAGADO_x000a_(en pesos)_x000a_(CON IVA)" dataDxfId="11"/>
    <tableColumn id="23" xr3:uid="{2DE308C0-BCFC-4201-B3E3-EA53EE4E11AB}" name="LINK CONTRATO SECOP" totalsRowFunction="count" dataDxfId="7">
      <calculatedColumnFormula>VLOOKUP(Tabla1[[#This Row],[N° DE CONTRATO]],'[1]Cto. Sucursales 2026'!$R$5:$AW$16,32,FALSE)</calculatedColumnFormula>
    </tableColumn>
  </tableColumns>
  <tableStyleInfo name="TableStyleLight13"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2A8088-A373-4AB8-9F32-98C126FF8F73}" name="Tabla2" displayName="Tabla2" ref="A3:U94" totalsRowCount="1" headerRowDxfId="3">
  <autoFilter ref="A3:U93" xr:uid="{E62A8088-A373-4AB8-9F32-98C126FF8F73}"/>
  <tableColumns count="21">
    <tableColumn id="1" xr3:uid="{859FD90B-7634-4CB4-BE3E-12A50711FD89}" name="ÁREA QUE CONTRATA "/>
    <tableColumn id="2" xr3:uid="{C54D24F1-62F4-435C-BFD4-1E1B94A97DC6}" name="MODALIDAD DE SELECCIÓN _x000a_(CONTRATACIÓN)"/>
    <tableColumn id="3" xr3:uid="{383BE57A-D09F-4559-9807-3E1DAA82951B}" name="N° DE CONTRATO" totalsRowFunction="count"/>
    <tableColumn id="4" xr3:uid="{0A19FC5A-D441-4F30-939C-FF008A35396A}" name="FECHA SUSCRIPCIÓN DEL CONTRATO"/>
    <tableColumn id="5" xr3:uid="{5A1849D2-D497-4F08-90B6-1B1888F1A91E}" name="CLASE DE CONTRATO"/>
    <tableColumn id="6" xr3:uid="{2CBDA453-521C-4359-ADF4-ED65C1C58BA5}" name="OBJETO DEL CONTRATO"/>
    <tableColumn id="7" xr3:uid="{BDCA7281-BFDD-43C1-8AD6-54A206474170}" name="TIPO DE IDENTIFICACIÓN CONTRATISTA"/>
    <tableColumn id="8" xr3:uid="{25930FB4-A142-4EF1-86C3-8DE940C3679A}" name="N° DE IDENTIFICACIÓN DEL CONTRATISTA"/>
    <tableColumn id="9" xr3:uid="{8993EC7F-88CF-453A-AABA-C38877BE0FAE}" name="RAZÓN SOCIAL DEL CONTRATISTA"/>
    <tableColumn id="10" xr3:uid="{74CB4ECA-2E2A-4998-BB80-86758116A2D4}" name="VALOR TOTAL DEL CONTRATO CON IVA_x000a_(en pesos)_x000a_(inicial)" totalsRowFunction="sum" totalsRowDxfId="1"/>
    <tableColumn id="11" xr3:uid="{20264508-E5C6-4F80-A781-8C1FD5EA794F}" name="VALOR TOTAL CONTRATO CON IVA_x000a_(VALOR INICIAL + ADICIONES) " totalsRowFunction="sum" totalsRowDxfId="2"/>
    <tableColumn id="12" xr3:uid="{21169BD5-C64F-41E1-9DA5-5F870B397BE4}" name="PLAZO DEL CONTRATO_x000a_ (inicial)_x000a_(días)"/>
    <tableColumn id="13" xr3:uid="{2D1FCD5C-091D-4FEA-AB80-E3FEF2F2E6D3}" name="PRÓRROGA_x000a_(SI / NO)"/>
    <tableColumn id="14" xr3:uid="{A4E540B5-B3AF-45E0-87AB-18227231040D}" name="ADICIONES: NÚMERO DE DÍAS"/>
    <tableColumn id="15" xr3:uid="{6B7066D9-8C91-4CE5-ACDB-C9FD6902FB1A}" name="SUSPENSIÓN (SI/NO)"/>
    <tableColumn id="16" xr3:uid="{F1A98740-C0FD-4BE8-A3E1-FF2FFB21645B}" name="NÚMERO DE DÍAS SUSPENSIÓN"/>
    <tableColumn id="17" xr3:uid="{6875E21A-5586-4FBD-8BCE-FA5CC579D1BD}" name="FECHA INICIO CONTRATO"/>
    <tableColumn id="18" xr3:uid="{FFD2D67C-5864-4122-8AF9-4FFFE3900BE5}" name="FECHA TERMINACIÓN DEL CONTRATO_x000a_(inicial + prórroga)"/>
    <tableColumn id="19" xr3:uid="{A122865E-ACD9-4101-91E7-482896EDC01A}" name="PORCENTAJE DE EJECUCIÓN PRESUPUESTAL"/>
    <tableColumn id="20" xr3:uid="{3B9485AA-AD32-4DFA-9359-7C5CE40AA816}" name="VALOR PAGADO_x000a_(en pesos)_x000a_(CON IVA)" totalsRowFunction="sum" dataDxfId="6" totalsRowDxfId="5"/>
    <tableColumn id="21" xr3:uid="{10C92BFE-407D-4FAE-8037-44B60D02B1F3}" name="LINK CONTRATO SECOP " totalsRowFunction="count"/>
  </tableColumns>
  <tableStyleInfo name="TableStyleLight13" showFirstColumn="0" showLastColumn="0" showRowStripes="1" showColumnStripes="1"/>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DB805-2719-4244-A07B-1D2072FCA71D}">
  <dimension ref="A1:U190"/>
  <sheetViews>
    <sheetView showGridLines="0" zoomScale="90" zoomScaleNormal="90" workbookViewId="0"/>
  </sheetViews>
  <sheetFormatPr baseColWidth="10" defaultRowHeight="14.5" x14ac:dyDescent="0.35"/>
  <cols>
    <col min="1" max="1" width="20.81640625" customWidth="1"/>
    <col min="2" max="2" width="23.36328125" customWidth="1"/>
    <col min="3" max="3" width="17" customWidth="1"/>
    <col min="4" max="4" width="14.7265625" customWidth="1"/>
    <col min="5" max="5" width="20.36328125" customWidth="1"/>
    <col min="6" max="6" width="40.54296875" customWidth="1"/>
    <col min="7" max="7" width="15.26953125" customWidth="1"/>
    <col min="8" max="8" width="16.453125" customWidth="1"/>
    <col min="9" max="9" width="30.6328125" customWidth="1"/>
    <col min="10" max="10" width="20.26953125" bestFit="1" customWidth="1"/>
    <col min="11" max="11" width="16.26953125" bestFit="1" customWidth="1"/>
    <col min="12" max="12" width="12.7265625" bestFit="1" customWidth="1"/>
    <col min="14" max="14" width="14.26953125" customWidth="1"/>
    <col min="15" max="15" width="13.81640625" customWidth="1"/>
    <col min="16" max="16" width="14.7265625" customWidth="1"/>
    <col min="17" max="17" width="17.36328125" customWidth="1"/>
    <col min="18" max="18" width="21.54296875" customWidth="1"/>
    <col min="19" max="19" width="18.36328125" customWidth="1"/>
    <col min="20" max="20" width="19.1796875" bestFit="1" customWidth="1"/>
    <col min="21" max="21" width="38.453125" customWidth="1"/>
  </cols>
  <sheetData>
    <row r="1" spans="1:21" x14ac:dyDescent="0.35">
      <c r="A1" s="9" t="s">
        <v>812</v>
      </c>
    </row>
    <row r="2" spans="1:21" x14ac:dyDescent="0.35">
      <c r="A2" s="10" t="s">
        <v>811</v>
      </c>
    </row>
    <row r="3" spans="1:21" ht="58.5" customHeight="1" x14ac:dyDescent="0.35">
      <c r="A3" s="15" t="s">
        <v>0</v>
      </c>
      <c r="B3" s="15" t="s">
        <v>1</v>
      </c>
      <c r="C3" s="15" t="s">
        <v>2</v>
      </c>
      <c r="D3" s="15" t="s">
        <v>3</v>
      </c>
      <c r="E3" s="15" t="s">
        <v>4</v>
      </c>
      <c r="F3" s="15" t="s">
        <v>5</v>
      </c>
      <c r="G3" s="15" t="s">
        <v>6</v>
      </c>
      <c r="H3" s="15" t="s">
        <v>7</v>
      </c>
      <c r="I3" s="15" t="s">
        <v>8</v>
      </c>
      <c r="J3" s="15" t="s">
        <v>9</v>
      </c>
      <c r="K3" s="15" t="s">
        <v>10</v>
      </c>
      <c r="L3" s="15" t="s">
        <v>11</v>
      </c>
      <c r="M3" s="15" t="s">
        <v>12</v>
      </c>
      <c r="N3" s="15" t="s">
        <v>13</v>
      </c>
      <c r="O3" s="15" t="s">
        <v>14</v>
      </c>
      <c r="P3" s="15" t="s">
        <v>15</v>
      </c>
      <c r="Q3" s="15" t="s">
        <v>16</v>
      </c>
      <c r="R3" s="15" t="s">
        <v>17</v>
      </c>
      <c r="S3" s="16" t="s">
        <v>810</v>
      </c>
      <c r="T3" s="15" t="s">
        <v>18</v>
      </c>
      <c r="U3" s="15" t="s">
        <v>809</v>
      </c>
    </row>
    <row r="4" spans="1:21" ht="29" x14ac:dyDescent="0.35">
      <c r="A4" s="8" t="s">
        <v>19</v>
      </c>
      <c r="B4" s="8" t="s">
        <v>20</v>
      </c>
      <c r="C4" t="s">
        <v>21</v>
      </c>
      <c r="D4" s="2">
        <v>46024</v>
      </c>
      <c r="E4" s="19" t="s">
        <v>22</v>
      </c>
      <c r="F4" t="s">
        <v>23</v>
      </c>
      <c r="G4" s="8" t="s">
        <v>304</v>
      </c>
      <c r="H4" t="s">
        <v>306</v>
      </c>
      <c r="I4" t="s">
        <v>307</v>
      </c>
      <c r="J4" s="3">
        <v>71043000</v>
      </c>
      <c r="K4" s="3">
        <v>71043000</v>
      </c>
      <c r="L4" s="5">
        <v>337</v>
      </c>
      <c r="M4" s="5" t="s">
        <v>554</v>
      </c>
      <c r="N4" s="5"/>
      <c r="O4" s="5" t="s">
        <v>554</v>
      </c>
      <c r="P4" s="5"/>
      <c r="Q4" s="2">
        <v>46050</v>
      </c>
      <c r="R4" s="2">
        <v>46387</v>
      </c>
      <c r="S4" s="1">
        <v>0.35199999999999998</v>
      </c>
      <c r="T4" s="3">
        <v>24900000</v>
      </c>
      <c r="U4" t="s">
        <v>813</v>
      </c>
    </row>
    <row r="5" spans="1:21" ht="29" x14ac:dyDescent="0.35">
      <c r="A5" s="8" t="s">
        <v>24</v>
      </c>
      <c r="B5" s="8" t="s">
        <v>20</v>
      </c>
      <c r="C5" t="s">
        <v>25</v>
      </c>
      <c r="D5" s="2">
        <v>46024</v>
      </c>
      <c r="E5" s="19" t="s">
        <v>22</v>
      </c>
      <c r="F5" t="s">
        <v>26</v>
      </c>
      <c r="G5" s="8" t="s">
        <v>304</v>
      </c>
      <c r="H5" t="s">
        <v>308</v>
      </c>
      <c r="I5" t="s">
        <v>309</v>
      </c>
      <c r="J5" s="3">
        <v>13660676</v>
      </c>
      <c r="K5" s="3">
        <v>13660676</v>
      </c>
      <c r="L5" s="5">
        <v>363</v>
      </c>
      <c r="M5" s="5" t="s">
        <v>554</v>
      </c>
      <c r="N5" s="5"/>
      <c r="O5" s="5" t="s">
        <v>554</v>
      </c>
      <c r="P5" s="5"/>
      <c r="Q5" s="2">
        <v>46024</v>
      </c>
      <c r="R5" s="2">
        <v>46387</v>
      </c>
      <c r="S5" s="1">
        <v>0.14000000000000001</v>
      </c>
      <c r="T5" s="3">
        <v>1643699</v>
      </c>
      <c r="U5" t="s">
        <v>814</v>
      </c>
    </row>
    <row r="6" spans="1:21" x14ac:dyDescent="0.35">
      <c r="A6" s="8" t="s">
        <v>27</v>
      </c>
      <c r="B6" s="8" t="s">
        <v>20</v>
      </c>
      <c r="C6" t="s">
        <v>28</v>
      </c>
      <c r="D6" s="2">
        <v>46024</v>
      </c>
      <c r="E6" s="19" t="s">
        <v>22</v>
      </c>
      <c r="F6" t="s">
        <v>29</v>
      </c>
      <c r="G6" s="8" t="s">
        <v>304</v>
      </c>
      <c r="H6" t="s">
        <v>310</v>
      </c>
      <c r="I6" t="s">
        <v>311</v>
      </c>
      <c r="J6" s="3">
        <v>355641200</v>
      </c>
      <c r="K6" s="3">
        <v>355641200</v>
      </c>
      <c r="L6" s="5">
        <v>729</v>
      </c>
      <c r="M6" s="5" t="s">
        <v>554</v>
      </c>
      <c r="N6" s="5"/>
      <c r="O6" s="5" t="s">
        <v>554</v>
      </c>
      <c r="P6" s="5"/>
      <c r="Q6" s="2">
        <v>46041</v>
      </c>
      <c r="R6" s="2">
        <v>46770</v>
      </c>
      <c r="S6" s="1">
        <v>0.22</v>
      </c>
      <c r="T6" s="3">
        <v>148961172.97</v>
      </c>
      <c r="U6" t="s">
        <v>815</v>
      </c>
    </row>
    <row r="7" spans="1:21" ht="29" x14ac:dyDescent="0.35">
      <c r="A7" s="8" t="s">
        <v>30</v>
      </c>
      <c r="B7" s="8" t="s">
        <v>20</v>
      </c>
      <c r="C7" t="s">
        <v>31</v>
      </c>
      <c r="D7" s="2">
        <v>46030</v>
      </c>
      <c r="E7" s="19" t="s">
        <v>32</v>
      </c>
      <c r="F7" t="s">
        <v>33</v>
      </c>
      <c r="G7" s="8" t="s">
        <v>304</v>
      </c>
      <c r="H7" t="s">
        <v>312</v>
      </c>
      <c r="I7" t="s">
        <v>313</v>
      </c>
      <c r="J7" s="3">
        <v>44927995</v>
      </c>
      <c r="K7" s="3">
        <v>44927995</v>
      </c>
      <c r="L7" s="5">
        <v>343</v>
      </c>
      <c r="M7" s="5" t="s">
        <v>554</v>
      </c>
      <c r="N7" s="5"/>
      <c r="O7" s="5" t="s">
        <v>554</v>
      </c>
      <c r="P7" s="5"/>
      <c r="Q7" s="2">
        <v>46044</v>
      </c>
      <c r="R7" s="2">
        <v>46387</v>
      </c>
      <c r="S7" s="1">
        <v>1</v>
      </c>
      <c r="T7" s="3">
        <v>24375084</v>
      </c>
      <c r="U7" t="s">
        <v>816</v>
      </c>
    </row>
    <row r="8" spans="1:21" ht="29" x14ac:dyDescent="0.35">
      <c r="A8" s="8" t="s">
        <v>34</v>
      </c>
      <c r="B8" s="8" t="s">
        <v>20</v>
      </c>
      <c r="C8" t="s">
        <v>35</v>
      </c>
      <c r="D8" s="2">
        <v>46031</v>
      </c>
      <c r="E8" s="19" t="s">
        <v>22</v>
      </c>
      <c r="F8" t="s">
        <v>36</v>
      </c>
      <c r="G8" s="8" t="s">
        <v>304</v>
      </c>
      <c r="H8" t="s">
        <v>314</v>
      </c>
      <c r="I8" t="s">
        <v>315</v>
      </c>
      <c r="J8" s="3">
        <v>425791722</v>
      </c>
      <c r="K8" s="3">
        <v>425791722</v>
      </c>
      <c r="L8" s="5">
        <v>344</v>
      </c>
      <c r="M8" s="5" t="s">
        <v>554</v>
      </c>
      <c r="N8" s="5"/>
      <c r="O8" s="5" t="s">
        <v>554</v>
      </c>
      <c r="P8" s="5"/>
      <c r="Q8" s="2">
        <v>46043</v>
      </c>
      <c r="R8" s="2">
        <v>46387</v>
      </c>
      <c r="S8" s="1">
        <v>0.4</v>
      </c>
      <c r="T8" s="3">
        <v>172034660</v>
      </c>
      <c r="U8" t="s">
        <v>817</v>
      </c>
    </row>
    <row r="9" spans="1:21" ht="29" x14ac:dyDescent="0.35">
      <c r="A9" s="8" t="s">
        <v>37</v>
      </c>
      <c r="B9" s="8" t="s">
        <v>38</v>
      </c>
      <c r="C9" t="s">
        <v>39</v>
      </c>
      <c r="D9" s="2">
        <v>46031</v>
      </c>
      <c r="E9" s="19" t="s">
        <v>22</v>
      </c>
      <c r="F9" t="s">
        <v>40</v>
      </c>
      <c r="G9" s="8" t="s">
        <v>304</v>
      </c>
      <c r="H9" t="s">
        <v>316</v>
      </c>
      <c r="I9" t="s">
        <v>317</v>
      </c>
      <c r="J9" s="4">
        <v>670633746.29999995</v>
      </c>
      <c r="K9" s="3">
        <v>670633746.29999995</v>
      </c>
      <c r="L9" s="5">
        <v>1096</v>
      </c>
      <c r="M9" s="5" t="s">
        <v>554</v>
      </c>
      <c r="N9" s="5"/>
      <c r="O9" s="5" t="s">
        <v>554</v>
      </c>
      <c r="P9" s="5"/>
      <c r="Q9" s="2">
        <v>46042</v>
      </c>
      <c r="R9" s="2">
        <v>47138</v>
      </c>
      <c r="S9" s="1">
        <v>0.26100000000000001</v>
      </c>
      <c r="T9" s="3">
        <v>175053500</v>
      </c>
      <c r="U9" t="s">
        <v>818</v>
      </c>
    </row>
    <row r="10" spans="1:21" ht="29" x14ac:dyDescent="0.35">
      <c r="A10" s="8" t="s">
        <v>41</v>
      </c>
      <c r="B10" s="8" t="s">
        <v>20</v>
      </c>
      <c r="C10" t="s">
        <v>42</v>
      </c>
      <c r="D10" s="2">
        <v>46031</v>
      </c>
      <c r="E10" s="19" t="s">
        <v>22</v>
      </c>
      <c r="F10" t="s">
        <v>43</v>
      </c>
      <c r="G10" s="8" t="s">
        <v>304</v>
      </c>
      <c r="H10" t="s">
        <v>318</v>
      </c>
      <c r="I10" t="s">
        <v>319</v>
      </c>
      <c r="J10" s="3">
        <v>386750000</v>
      </c>
      <c r="K10" s="3">
        <v>386750000</v>
      </c>
      <c r="L10" s="5">
        <v>112</v>
      </c>
      <c r="M10" s="5" t="s">
        <v>555</v>
      </c>
      <c r="N10" s="5">
        <v>85</v>
      </c>
      <c r="O10" s="5" t="s">
        <v>554</v>
      </c>
      <c r="P10" s="5"/>
      <c r="Q10" s="2">
        <v>46069</v>
      </c>
      <c r="R10" s="2">
        <v>46266</v>
      </c>
      <c r="S10" s="1">
        <v>0.4</v>
      </c>
      <c r="T10" s="3">
        <v>154700000</v>
      </c>
      <c r="U10" t="s">
        <v>819</v>
      </c>
    </row>
    <row r="11" spans="1:21" x14ac:dyDescent="0.35">
      <c r="A11" s="8" t="s">
        <v>44</v>
      </c>
      <c r="B11" s="8" t="s">
        <v>20</v>
      </c>
      <c r="C11" t="s">
        <v>45</v>
      </c>
      <c r="D11" s="2">
        <v>46038</v>
      </c>
      <c r="E11" s="19" t="s">
        <v>22</v>
      </c>
      <c r="F11" t="s">
        <v>46</v>
      </c>
      <c r="G11" s="8" t="s">
        <v>304</v>
      </c>
      <c r="H11" t="s">
        <v>320</v>
      </c>
      <c r="I11" t="s">
        <v>321</v>
      </c>
      <c r="J11" s="3">
        <v>41650000</v>
      </c>
      <c r="K11" s="3">
        <v>41650000</v>
      </c>
      <c r="L11" s="5">
        <v>349</v>
      </c>
      <c r="M11" s="5" t="s">
        <v>554</v>
      </c>
      <c r="N11" s="5"/>
      <c r="O11" s="5" t="s">
        <v>554</v>
      </c>
      <c r="P11" s="5"/>
      <c r="Q11" s="2">
        <v>46038</v>
      </c>
      <c r="R11" s="2">
        <v>46387</v>
      </c>
      <c r="S11" s="1">
        <v>8.77E-2</v>
      </c>
      <c r="T11" s="3">
        <v>3070693</v>
      </c>
      <c r="U11" t="s">
        <v>820</v>
      </c>
    </row>
    <row r="12" spans="1:21" ht="72.5" x14ac:dyDescent="0.35">
      <c r="A12" s="8" t="s">
        <v>47</v>
      </c>
      <c r="B12" s="8" t="s">
        <v>20</v>
      </c>
      <c r="C12" t="s">
        <v>48</v>
      </c>
      <c r="D12" s="2">
        <v>46041</v>
      </c>
      <c r="E12" s="19" t="s">
        <v>22</v>
      </c>
      <c r="F12" t="s">
        <v>49</v>
      </c>
      <c r="G12" s="8" t="s">
        <v>305</v>
      </c>
      <c r="H12" t="s">
        <v>322</v>
      </c>
      <c r="I12" t="s">
        <v>323</v>
      </c>
      <c r="J12" s="3">
        <v>21918000</v>
      </c>
      <c r="K12" s="3">
        <v>40183000</v>
      </c>
      <c r="L12" s="5">
        <v>181</v>
      </c>
      <c r="M12" s="5" t="s">
        <v>555</v>
      </c>
      <c r="N12" s="5">
        <v>151</v>
      </c>
      <c r="O12" s="5" t="s">
        <v>554</v>
      </c>
      <c r="P12" s="5"/>
      <c r="Q12" s="2">
        <v>46055</v>
      </c>
      <c r="R12" s="2">
        <v>46387</v>
      </c>
      <c r="S12" s="1">
        <v>0.53</v>
      </c>
      <c r="T12" s="3">
        <v>21309166.666666668</v>
      </c>
      <c r="U12" t="s">
        <v>821</v>
      </c>
    </row>
    <row r="13" spans="1:21" ht="29" x14ac:dyDescent="0.35">
      <c r="A13" s="8" t="s">
        <v>50</v>
      </c>
      <c r="B13" s="8" t="s">
        <v>20</v>
      </c>
      <c r="C13" t="s">
        <v>51</v>
      </c>
      <c r="D13" s="2">
        <v>46041</v>
      </c>
      <c r="E13" s="19" t="s">
        <v>22</v>
      </c>
      <c r="F13" t="s">
        <v>52</v>
      </c>
      <c r="G13" s="8" t="s">
        <v>304</v>
      </c>
      <c r="H13" t="s">
        <v>324</v>
      </c>
      <c r="I13" t="s">
        <v>325</v>
      </c>
      <c r="J13" s="3">
        <v>14875000</v>
      </c>
      <c r="K13" s="3">
        <v>14875000</v>
      </c>
      <c r="L13" s="5">
        <v>131</v>
      </c>
      <c r="M13" s="5" t="s">
        <v>554</v>
      </c>
      <c r="N13" s="5"/>
      <c r="O13" s="5" t="s">
        <v>554</v>
      </c>
      <c r="P13" s="5"/>
      <c r="Q13" s="2">
        <v>46041</v>
      </c>
      <c r="R13" s="2">
        <v>46172</v>
      </c>
      <c r="S13" s="1">
        <v>1</v>
      </c>
      <c r="T13" s="3">
        <v>14875000</v>
      </c>
      <c r="U13" t="s">
        <v>822</v>
      </c>
    </row>
    <row r="14" spans="1:21" ht="29" x14ac:dyDescent="0.35">
      <c r="A14" s="8" t="s">
        <v>34</v>
      </c>
      <c r="B14" s="8" t="s">
        <v>20</v>
      </c>
      <c r="C14" t="s">
        <v>53</v>
      </c>
      <c r="D14" s="2">
        <v>46041</v>
      </c>
      <c r="E14" s="19" t="s">
        <v>22</v>
      </c>
      <c r="F14" t="s">
        <v>54</v>
      </c>
      <c r="G14" s="8" t="s">
        <v>304</v>
      </c>
      <c r="H14" t="s">
        <v>326</v>
      </c>
      <c r="I14" t="s">
        <v>327</v>
      </c>
      <c r="J14" s="3">
        <v>23800000</v>
      </c>
      <c r="K14" s="3">
        <v>23800000</v>
      </c>
      <c r="L14" s="5">
        <v>346</v>
      </c>
      <c r="M14" s="5" t="s">
        <v>554</v>
      </c>
      <c r="N14" s="5"/>
      <c r="O14" s="5" t="s">
        <v>554</v>
      </c>
      <c r="P14" s="5"/>
      <c r="Q14" s="2">
        <v>46041</v>
      </c>
      <c r="R14" s="2">
        <v>46387</v>
      </c>
      <c r="S14" s="1">
        <v>0.11</v>
      </c>
      <c r="T14" s="3">
        <v>2573910</v>
      </c>
      <c r="U14" t="s">
        <v>823</v>
      </c>
    </row>
    <row r="15" spans="1:21" ht="29" x14ac:dyDescent="0.35">
      <c r="A15" s="8" t="s">
        <v>34</v>
      </c>
      <c r="B15" s="8" t="s">
        <v>20</v>
      </c>
      <c r="C15" t="s">
        <v>55</v>
      </c>
      <c r="D15" s="2">
        <v>46041</v>
      </c>
      <c r="E15" s="19" t="s">
        <v>22</v>
      </c>
      <c r="F15" t="s">
        <v>56</v>
      </c>
      <c r="G15" s="8" t="s">
        <v>304</v>
      </c>
      <c r="H15" t="s">
        <v>328</v>
      </c>
      <c r="I15" t="s">
        <v>329</v>
      </c>
      <c r="J15" s="3">
        <v>65450000</v>
      </c>
      <c r="K15" s="3">
        <v>65450000</v>
      </c>
      <c r="L15" s="5">
        <v>328</v>
      </c>
      <c r="M15" s="5" t="s">
        <v>554</v>
      </c>
      <c r="N15" s="5"/>
      <c r="O15" s="5" t="s">
        <v>554</v>
      </c>
      <c r="P15" s="5"/>
      <c r="Q15" s="2">
        <v>46059</v>
      </c>
      <c r="R15" s="2">
        <v>46387</v>
      </c>
      <c r="S15" s="1">
        <v>0.03</v>
      </c>
      <c r="T15" s="3">
        <v>1818320</v>
      </c>
      <c r="U15" t="s">
        <v>824</v>
      </c>
    </row>
    <row r="16" spans="1:21" ht="29" x14ac:dyDescent="0.35">
      <c r="A16" s="8" t="s">
        <v>24</v>
      </c>
      <c r="B16" s="8" t="s">
        <v>20</v>
      </c>
      <c r="C16" t="s">
        <v>57</v>
      </c>
      <c r="D16" s="2">
        <v>46041</v>
      </c>
      <c r="E16" s="19" t="s">
        <v>22</v>
      </c>
      <c r="F16" t="s">
        <v>58</v>
      </c>
      <c r="G16" s="8" t="s">
        <v>304</v>
      </c>
      <c r="H16" t="s">
        <v>330</v>
      </c>
      <c r="I16" t="s">
        <v>331</v>
      </c>
      <c r="J16" s="3">
        <v>28322000</v>
      </c>
      <c r="K16" s="3">
        <v>28322000</v>
      </c>
      <c r="L16" s="5">
        <v>343</v>
      </c>
      <c r="M16" s="5" t="s">
        <v>554</v>
      </c>
      <c r="N16" s="5"/>
      <c r="O16" s="5" t="s">
        <v>554</v>
      </c>
      <c r="P16" s="5"/>
      <c r="Q16" s="2">
        <v>46044</v>
      </c>
      <c r="R16" s="2">
        <v>46387</v>
      </c>
      <c r="S16" s="1">
        <v>0.72</v>
      </c>
      <c r="T16" s="3">
        <v>17183600</v>
      </c>
      <c r="U16" t="s">
        <v>825</v>
      </c>
    </row>
    <row r="17" spans="1:21" ht="43.5" x14ac:dyDescent="0.35">
      <c r="A17" s="8" t="s">
        <v>59</v>
      </c>
      <c r="B17" s="8" t="s">
        <v>20</v>
      </c>
      <c r="C17" t="s">
        <v>60</v>
      </c>
      <c r="D17" s="2">
        <v>46041</v>
      </c>
      <c r="E17" s="19" t="s">
        <v>22</v>
      </c>
      <c r="F17" t="s">
        <v>61</v>
      </c>
      <c r="G17" s="8" t="s">
        <v>304</v>
      </c>
      <c r="H17" t="s">
        <v>332</v>
      </c>
      <c r="I17" t="s">
        <v>333</v>
      </c>
      <c r="J17" s="3">
        <v>19647521889</v>
      </c>
      <c r="K17" s="3">
        <v>19647521889</v>
      </c>
      <c r="L17" s="5">
        <v>730</v>
      </c>
      <c r="M17" s="5" t="s">
        <v>554</v>
      </c>
      <c r="N17" s="5"/>
      <c r="O17" s="5" t="s">
        <v>554</v>
      </c>
      <c r="P17" s="5"/>
      <c r="Q17" s="2">
        <v>46054</v>
      </c>
      <c r="R17" s="2">
        <v>46784</v>
      </c>
      <c r="S17" s="1">
        <v>0.11940000000000001</v>
      </c>
      <c r="T17" s="3">
        <v>2346693825.4288154</v>
      </c>
      <c r="U17" t="s">
        <v>826</v>
      </c>
    </row>
    <row r="18" spans="1:21" ht="29" x14ac:dyDescent="0.35">
      <c r="A18" s="8" t="s">
        <v>62</v>
      </c>
      <c r="B18" s="8" t="s">
        <v>20</v>
      </c>
      <c r="C18" t="s">
        <v>63</v>
      </c>
      <c r="D18" s="2">
        <v>46042</v>
      </c>
      <c r="E18" s="19" t="s">
        <v>22</v>
      </c>
      <c r="F18" t="s">
        <v>64</v>
      </c>
      <c r="G18" s="8" t="s">
        <v>304</v>
      </c>
      <c r="H18" t="s">
        <v>334</v>
      </c>
      <c r="I18" t="s">
        <v>335</v>
      </c>
      <c r="J18" s="3">
        <v>31270202</v>
      </c>
      <c r="K18" s="3">
        <v>31270202</v>
      </c>
      <c r="L18" s="5">
        <v>364</v>
      </c>
      <c r="M18" s="5" t="s">
        <v>554</v>
      </c>
      <c r="N18" s="5"/>
      <c r="O18" s="5" t="s">
        <v>554</v>
      </c>
      <c r="P18" s="5"/>
      <c r="Q18" s="2">
        <v>46058</v>
      </c>
      <c r="R18" s="2">
        <v>46422</v>
      </c>
      <c r="S18" s="1">
        <v>1</v>
      </c>
      <c r="T18" s="3">
        <v>31270202</v>
      </c>
      <c r="U18" t="s">
        <v>827</v>
      </c>
    </row>
    <row r="19" spans="1:21" ht="29" x14ac:dyDescent="0.35">
      <c r="A19" s="8" t="s">
        <v>34</v>
      </c>
      <c r="B19" s="8" t="s">
        <v>20</v>
      </c>
      <c r="C19" t="s">
        <v>65</v>
      </c>
      <c r="D19" s="2">
        <v>46042</v>
      </c>
      <c r="E19" s="19" t="s">
        <v>22</v>
      </c>
      <c r="F19" t="s">
        <v>66</v>
      </c>
      <c r="G19" s="8" t="s">
        <v>304</v>
      </c>
      <c r="H19" t="s">
        <v>336</v>
      </c>
      <c r="I19" t="s">
        <v>337</v>
      </c>
      <c r="J19" s="3">
        <v>35700000</v>
      </c>
      <c r="K19" s="3">
        <v>35700000</v>
      </c>
      <c r="L19" s="5">
        <v>325</v>
      </c>
      <c r="M19" s="5" t="s">
        <v>554</v>
      </c>
      <c r="N19" s="5"/>
      <c r="O19" s="5" t="s">
        <v>554</v>
      </c>
      <c r="P19" s="5"/>
      <c r="Q19" s="2">
        <v>46062</v>
      </c>
      <c r="R19" s="2">
        <v>46387</v>
      </c>
      <c r="S19" s="1">
        <v>0.1</v>
      </c>
      <c r="T19" s="3">
        <v>3719263</v>
      </c>
      <c r="U19" t="s">
        <v>828</v>
      </c>
    </row>
    <row r="20" spans="1:21" x14ac:dyDescent="0.35">
      <c r="A20" s="8" t="s">
        <v>67</v>
      </c>
      <c r="B20" s="8" t="s">
        <v>20</v>
      </c>
      <c r="C20" t="s">
        <v>68</v>
      </c>
      <c r="D20" s="2">
        <v>46042</v>
      </c>
      <c r="E20" s="19" t="s">
        <v>22</v>
      </c>
      <c r="F20" t="s">
        <v>69</v>
      </c>
      <c r="G20" s="8" t="s">
        <v>304</v>
      </c>
      <c r="H20" t="s">
        <v>338</v>
      </c>
      <c r="I20" t="s">
        <v>339</v>
      </c>
      <c r="J20" s="3">
        <v>36875377</v>
      </c>
      <c r="K20" s="3">
        <v>36875377</v>
      </c>
      <c r="L20" s="5">
        <v>290</v>
      </c>
      <c r="M20" s="5" t="s">
        <v>554</v>
      </c>
      <c r="N20" s="5"/>
      <c r="O20" s="5" t="s">
        <v>554</v>
      </c>
      <c r="P20" s="5"/>
      <c r="Q20" s="2">
        <v>46097</v>
      </c>
      <c r="R20" s="2">
        <v>46387</v>
      </c>
      <c r="S20" s="1">
        <v>0</v>
      </c>
      <c r="T20" s="3">
        <v>0</v>
      </c>
      <c r="U20" t="s">
        <v>829</v>
      </c>
    </row>
    <row r="21" spans="1:21" x14ac:dyDescent="0.35">
      <c r="A21" s="8" t="s">
        <v>70</v>
      </c>
      <c r="B21" s="8" t="s">
        <v>20</v>
      </c>
      <c r="C21" t="s">
        <v>71</v>
      </c>
      <c r="D21" s="2">
        <v>46043</v>
      </c>
      <c r="E21" s="19" t="s">
        <v>22</v>
      </c>
      <c r="F21" t="s">
        <v>72</v>
      </c>
      <c r="G21" s="8" t="s">
        <v>304</v>
      </c>
      <c r="H21" t="s">
        <v>340</v>
      </c>
      <c r="I21" t="s">
        <v>341</v>
      </c>
      <c r="J21" s="3">
        <v>47886504</v>
      </c>
      <c r="K21" s="3">
        <v>47886504</v>
      </c>
      <c r="L21" s="5">
        <v>88</v>
      </c>
      <c r="M21" s="5" t="s">
        <v>554</v>
      </c>
      <c r="N21" s="5"/>
      <c r="O21" s="5" t="s">
        <v>554</v>
      </c>
      <c r="P21" s="5"/>
      <c r="Q21" s="2">
        <v>46052</v>
      </c>
      <c r="R21" s="2">
        <v>46140</v>
      </c>
      <c r="S21" s="1">
        <v>0.25</v>
      </c>
      <c r="T21" s="3">
        <v>12104644.199999999</v>
      </c>
      <c r="U21" t="s">
        <v>830</v>
      </c>
    </row>
    <row r="22" spans="1:21" ht="29" x14ac:dyDescent="0.35">
      <c r="A22" s="8" t="s">
        <v>41</v>
      </c>
      <c r="B22" s="8" t="s">
        <v>20</v>
      </c>
      <c r="C22" t="s">
        <v>73</v>
      </c>
      <c r="D22" s="2">
        <v>46043</v>
      </c>
      <c r="E22" s="19" t="s">
        <v>22</v>
      </c>
      <c r="F22" t="s">
        <v>74</v>
      </c>
      <c r="G22" s="8" t="s">
        <v>305</v>
      </c>
      <c r="H22" t="s">
        <v>342</v>
      </c>
      <c r="I22" t="s">
        <v>343</v>
      </c>
      <c r="J22" s="3">
        <v>40260000</v>
      </c>
      <c r="K22" s="3">
        <v>40260000</v>
      </c>
      <c r="L22" s="5">
        <v>181</v>
      </c>
      <c r="M22" s="5" t="s">
        <v>554</v>
      </c>
      <c r="N22" s="5"/>
      <c r="O22" s="5" t="s">
        <v>554</v>
      </c>
      <c r="P22" s="5"/>
      <c r="Q22" s="6">
        <v>46045</v>
      </c>
      <c r="R22" s="6">
        <v>46226</v>
      </c>
      <c r="S22" s="1">
        <v>1</v>
      </c>
      <c r="T22" s="3">
        <v>40260000</v>
      </c>
      <c r="U22" t="s">
        <v>831</v>
      </c>
    </row>
    <row r="23" spans="1:21" ht="29" x14ac:dyDescent="0.35">
      <c r="A23" s="8" t="s">
        <v>34</v>
      </c>
      <c r="B23" s="8" t="s">
        <v>20</v>
      </c>
      <c r="C23" t="s">
        <v>75</v>
      </c>
      <c r="D23" s="2">
        <v>46043</v>
      </c>
      <c r="E23" s="19" t="s">
        <v>22</v>
      </c>
      <c r="F23" t="s">
        <v>76</v>
      </c>
      <c r="G23" s="8" t="s">
        <v>304</v>
      </c>
      <c r="H23" t="s">
        <v>344</v>
      </c>
      <c r="I23" t="s">
        <v>345</v>
      </c>
      <c r="J23" s="3">
        <v>47600000</v>
      </c>
      <c r="K23" s="3">
        <v>47600000</v>
      </c>
      <c r="L23" s="5">
        <v>336</v>
      </c>
      <c r="M23" s="5" t="s">
        <v>554</v>
      </c>
      <c r="N23" s="5"/>
      <c r="O23" s="5" t="s">
        <v>554</v>
      </c>
      <c r="P23" s="5"/>
      <c r="Q23" s="2">
        <v>46051</v>
      </c>
      <c r="R23" s="2">
        <v>46387</v>
      </c>
      <c r="S23" s="1">
        <v>0</v>
      </c>
      <c r="T23" s="3">
        <v>0</v>
      </c>
      <c r="U23" t="s">
        <v>832</v>
      </c>
    </row>
    <row r="24" spans="1:21" ht="29" x14ac:dyDescent="0.35">
      <c r="A24" s="8" t="s">
        <v>34</v>
      </c>
      <c r="B24" s="8" t="s">
        <v>20</v>
      </c>
      <c r="C24" t="s">
        <v>77</v>
      </c>
      <c r="D24" s="2">
        <v>46043</v>
      </c>
      <c r="E24" s="19" t="s">
        <v>22</v>
      </c>
      <c r="F24" t="s">
        <v>78</v>
      </c>
      <c r="G24" s="8" t="s">
        <v>304</v>
      </c>
      <c r="H24" t="s">
        <v>346</v>
      </c>
      <c r="I24" t="s">
        <v>347</v>
      </c>
      <c r="J24" s="3">
        <v>47600000</v>
      </c>
      <c r="K24" s="3">
        <v>47600000</v>
      </c>
      <c r="L24" s="5">
        <v>335</v>
      </c>
      <c r="M24" s="5" t="s">
        <v>554</v>
      </c>
      <c r="N24" s="5"/>
      <c r="O24" s="5" t="s">
        <v>554</v>
      </c>
      <c r="P24" s="5"/>
      <c r="Q24" s="2">
        <v>46052</v>
      </c>
      <c r="R24" s="2">
        <v>46387</v>
      </c>
      <c r="S24" s="1">
        <v>7.0000000000000007E-2</v>
      </c>
      <c r="T24" s="3">
        <v>2953800</v>
      </c>
      <c r="U24" t="s">
        <v>833</v>
      </c>
    </row>
    <row r="25" spans="1:21" ht="29" x14ac:dyDescent="0.35">
      <c r="A25" s="8" t="s">
        <v>30</v>
      </c>
      <c r="B25" s="8" t="s">
        <v>20</v>
      </c>
      <c r="C25" t="s">
        <v>79</v>
      </c>
      <c r="D25" s="2">
        <v>46043</v>
      </c>
      <c r="E25" s="19" t="s">
        <v>22</v>
      </c>
      <c r="F25" t="s">
        <v>80</v>
      </c>
      <c r="G25" s="8" t="s">
        <v>305</v>
      </c>
      <c r="H25" t="s">
        <v>348</v>
      </c>
      <c r="I25" t="s">
        <v>349</v>
      </c>
      <c r="J25" s="3">
        <v>61208000</v>
      </c>
      <c r="K25" s="3">
        <v>61208000</v>
      </c>
      <c r="L25" s="5">
        <v>212</v>
      </c>
      <c r="M25" s="5" t="s">
        <v>554</v>
      </c>
      <c r="N25" s="5"/>
      <c r="O25" s="5" t="s">
        <v>554</v>
      </c>
      <c r="P25" s="5"/>
      <c r="Q25" s="2">
        <v>46057</v>
      </c>
      <c r="R25" s="2">
        <v>46269</v>
      </c>
      <c r="S25" s="1">
        <v>0.13</v>
      </c>
      <c r="T25" s="3">
        <v>7651000</v>
      </c>
      <c r="U25" t="s">
        <v>834</v>
      </c>
    </row>
    <row r="26" spans="1:21" ht="29" x14ac:dyDescent="0.35">
      <c r="A26" s="8" t="s">
        <v>34</v>
      </c>
      <c r="B26" s="8" t="s">
        <v>20</v>
      </c>
      <c r="C26" t="s">
        <v>81</v>
      </c>
      <c r="D26" s="2">
        <v>46043</v>
      </c>
      <c r="E26" s="19" t="s">
        <v>22</v>
      </c>
      <c r="F26" t="s">
        <v>66</v>
      </c>
      <c r="G26" s="8" t="s">
        <v>304</v>
      </c>
      <c r="H26" t="s">
        <v>350</v>
      </c>
      <c r="I26" t="s">
        <v>351</v>
      </c>
      <c r="J26" s="3">
        <v>341593283</v>
      </c>
      <c r="K26" s="3">
        <v>341593283</v>
      </c>
      <c r="L26" s="5">
        <v>328</v>
      </c>
      <c r="M26" s="5" t="s">
        <v>554</v>
      </c>
      <c r="N26" s="5"/>
      <c r="O26" s="5" t="s">
        <v>554</v>
      </c>
      <c r="P26" s="5"/>
      <c r="Q26" s="2">
        <v>46059</v>
      </c>
      <c r="R26" s="2">
        <v>46387</v>
      </c>
      <c r="S26" s="1">
        <v>0.21</v>
      </c>
      <c r="T26" s="3">
        <v>72316000</v>
      </c>
      <c r="U26" t="s">
        <v>835</v>
      </c>
    </row>
    <row r="27" spans="1:21" ht="29" x14ac:dyDescent="0.35">
      <c r="A27" s="8" t="s">
        <v>34</v>
      </c>
      <c r="B27" s="8" t="s">
        <v>20</v>
      </c>
      <c r="C27" t="s">
        <v>82</v>
      </c>
      <c r="D27" s="2">
        <v>46043</v>
      </c>
      <c r="E27" s="19" t="s">
        <v>22</v>
      </c>
      <c r="F27" t="s">
        <v>66</v>
      </c>
      <c r="G27" s="8" t="s">
        <v>304</v>
      </c>
      <c r="H27" t="s">
        <v>352</v>
      </c>
      <c r="I27" t="s">
        <v>353</v>
      </c>
      <c r="J27" s="3">
        <v>318490548</v>
      </c>
      <c r="K27" s="3">
        <v>318490548</v>
      </c>
      <c r="L27" s="5">
        <v>328</v>
      </c>
      <c r="M27" s="5" t="s">
        <v>554</v>
      </c>
      <c r="N27" s="5"/>
      <c r="O27" s="5" t="s">
        <v>554</v>
      </c>
      <c r="P27" s="5"/>
      <c r="Q27" s="2">
        <v>46059</v>
      </c>
      <c r="R27" s="2">
        <v>46387</v>
      </c>
      <c r="S27" s="1">
        <v>0.26</v>
      </c>
      <c r="T27" s="3">
        <v>81924043</v>
      </c>
      <c r="U27" t="s">
        <v>836</v>
      </c>
    </row>
    <row r="28" spans="1:21" ht="29" x14ac:dyDescent="0.35">
      <c r="A28" s="8" t="s">
        <v>30</v>
      </c>
      <c r="B28" s="8" t="s">
        <v>20</v>
      </c>
      <c r="C28" t="s">
        <v>83</v>
      </c>
      <c r="D28" s="2">
        <v>46044</v>
      </c>
      <c r="E28" s="19" t="s">
        <v>22</v>
      </c>
      <c r="F28" t="s">
        <v>84</v>
      </c>
      <c r="G28" s="8" t="s">
        <v>305</v>
      </c>
      <c r="H28" t="s">
        <v>354</v>
      </c>
      <c r="I28" t="s">
        <v>355</v>
      </c>
      <c r="J28" s="3">
        <v>32440000</v>
      </c>
      <c r="K28" s="3">
        <v>32440000</v>
      </c>
      <c r="L28" s="5">
        <v>242</v>
      </c>
      <c r="M28" s="5" t="s">
        <v>554</v>
      </c>
      <c r="N28" s="5"/>
      <c r="O28" s="5" t="s">
        <v>554</v>
      </c>
      <c r="P28" s="5"/>
      <c r="Q28" s="2">
        <v>46052</v>
      </c>
      <c r="R28" s="2">
        <v>46294</v>
      </c>
      <c r="S28" s="1">
        <v>0.63</v>
      </c>
      <c r="T28" s="3">
        <v>20275000</v>
      </c>
      <c r="U28" t="s">
        <v>837</v>
      </c>
    </row>
    <row r="29" spans="1:21" x14ac:dyDescent="0.35">
      <c r="A29" s="8" t="s">
        <v>85</v>
      </c>
      <c r="B29" s="8" t="s">
        <v>20</v>
      </c>
      <c r="C29" t="s">
        <v>86</v>
      </c>
      <c r="D29" s="2">
        <v>46044</v>
      </c>
      <c r="E29" s="19" t="s">
        <v>22</v>
      </c>
      <c r="F29" t="s">
        <v>87</v>
      </c>
      <c r="G29" s="8" t="s">
        <v>304</v>
      </c>
      <c r="H29" t="s">
        <v>356</v>
      </c>
      <c r="I29" t="s">
        <v>357</v>
      </c>
      <c r="J29" s="3">
        <v>61478200</v>
      </c>
      <c r="K29" s="3">
        <v>61478200</v>
      </c>
      <c r="L29" s="5">
        <v>303</v>
      </c>
      <c r="M29" s="5" t="s">
        <v>554</v>
      </c>
      <c r="N29" s="5"/>
      <c r="O29" s="5" t="s">
        <v>554</v>
      </c>
      <c r="P29" s="5"/>
      <c r="Q29" s="2">
        <v>46057</v>
      </c>
      <c r="R29" s="2">
        <v>46360</v>
      </c>
      <c r="S29" s="1">
        <v>0.5</v>
      </c>
      <c r="T29" s="3">
        <v>30739100</v>
      </c>
      <c r="U29" t="s">
        <v>838</v>
      </c>
    </row>
    <row r="30" spans="1:21" x14ac:dyDescent="0.35">
      <c r="A30" s="8" t="s">
        <v>27</v>
      </c>
      <c r="B30" s="8" t="s">
        <v>20</v>
      </c>
      <c r="C30" t="s">
        <v>88</v>
      </c>
      <c r="D30" s="2">
        <v>46044</v>
      </c>
      <c r="E30" s="19" t="s">
        <v>22</v>
      </c>
      <c r="F30" t="s">
        <v>89</v>
      </c>
      <c r="G30" s="8" t="s">
        <v>304</v>
      </c>
      <c r="H30" t="s">
        <v>358</v>
      </c>
      <c r="I30" t="s">
        <v>359</v>
      </c>
      <c r="J30" s="3">
        <v>65450000</v>
      </c>
      <c r="K30" s="3">
        <v>65450000</v>
      </c>
      <c r="L30" s="5">
        <v>180</v>
      </c>
      <c r="M30" s="5" t="s">
        <v>554</v>
      </c>
      <c r="N30" s="5"/>
      <c r="O30" s="5" t="s">
        <v>554</v>
      </c>
      <c r="P30" s="5"/>
      <c r="Q30" s="2">
        <v>46077</v>
      </c>
      <c r="R30" s="2">
        <v>46257</v>
      </c>
      <c r="S30" s="1">
        <v>0</v>
      </c>
      <c r="T30" s="3">
        <v>0</v>
      </c>
      <c r="U30" t="s">
        <v>839</v>
      </c>
    </row>
    <row r="31" spans="1:21" ht="29" x14ac:dyDescent="0.35">
      <c r="A31" s="8" t="s">
        <v>41</v>
      </c>
      <c r="B31" s="8" t="s">
        <v>20</v>
      </c>
      <c r="C31" t="s">
        <v>90</v>
      </c>
      <c r="D31" s="2">
        <v>46044</v>
      </c>
      <c r="E31" s="19" t="s">
        <v>22</v>
      </c>
      <c r="F31" t="s">
        <v>91</v>
      </c>
      <c r="G31" s="8" t="s">
        <v>305</v>
      </c>
      <c r="H31" t="s">
        <v>360</v>
      </c>
      <c r="I31" t="s">
        <v>361</v>
      </c>
      <c r="J31" s="3">
        <v>39000000</v>
      </c>
      <c r="K31" s="3">
        <v>78000000</v>
      </c>
      <c r="L31" s="5">
        <v>150</v>
      </c>
      <c r="M31" s="5" t="s">
        <v>555</v>
      </c>
      <c r="N31" s="5">
        <v>153</v>
      </c>
      <c r="O31" s="5" t="s">
        <v>554</v>
      </c>
      <c r="P31" s="5"/>
      <c r="Q31" s="6">
        <v>46045</v>
      </c>
      <c r="R31" s="6">
        <v>46348</v>
      </c>
      <c r="S31" s="1">
        <v>0.6</v>
      </c>
      <c r="T31" s="3">
        <v>46800000</v>
      </c>
      <c r="U31" t="s">
        <v>840</v>
      </c>
    </row>
    <row r="32" spans="1:21" ht="29" x14ac:dyDescent="0.35">
      <c r="A32" s="8" t="s">
        <v>34</v>
      </c>
      <c r="B32" s="8" t="s">
        <v>20</v>
      </c>
      <c r="C32" t="s">
        <v>92</v>
      </c>
      <c r="D32" s="2">
        <v>46044</v>
      </c>
      <c r="E32" s="19" t="s">
        <v>22</v>
      </c>
      <c r="F32" t="s">
        <v>93</v>
      </c>
      <c r="G32" s="8" t="s">
        <v>304</v>
      </c>
      <c r="H32" t="s">
        <v>362</v>
      </c>
      <c r="I32" t="s">
        <v>363</v>
      </c>
      <c r="J32" s="3">
        <v>29750000</v>
      </c>
      <c r="K32" s="3">
        <v>29750000</v>
      </c>
      <c r="L32" s="5">
        <v>343</v>
      </c>
      <c r="M32" s="5" t="s">
        <v>554</v>
      </c>
      <c r="N32" s="5"/>
      <c r="O32" s="5" t="s">
        <v>554</v>
      </c>
      <c r="P32" s="5"/>
      <c r="Q32" s="2">
        <v>46044</v>
      </c>
      <c r="R32" s="2">
        <v>46387</v>
      </c>
      <c r="S32" s="1">
        <v>0.02</v>
      </c>
      <c r="T32" s="3">
        <v>376000</v>
      </c>
      <c r="U32" t="s">
        <v>841</v>
      </c>
    </row>
    <row r="33" spans="1:21" ht="29" x14ac:dyDescent="0.35">
      <c r="A33" s="8" t="s">
        <v>94</v>
      </c>
      <c r="B33" s="8" t="s">
        <v>20</v>
      </c>
      <c r="C33" t="s">
        <v>95</v>
      </c>
      <c r="D33" s="2">
        <v>46044</v>
      </c>
      <c r="E33" s="19" t="s">
        <v>22</v>
      </c>
      <c r="F33" t="s">
        <v>96</v>
      </c>
      <c r="G33" s="8" t="s">
        <v>305</v>
      </c>
      <c r="H33" t="s">
        <v>364</v>
      </c>
      <c r="I33" t="s">
        <v>365</v>
      </c>
      <c r="J33" s="3">
        <v>34122000</v>
      </c>
      <c r="K33" s="3">
        <v>34122000</v>
      </c>
      <c r="L33" s="5">
        <v>180</v>
      </c>
      <c r="M33" s="5" t="s">
        <v>554</v>
      </c>
      <c r="N33" s="5"/>
      <c r="O33" s="5" t="s">
        <v>554</v>
      </c>
      <c r="P33" s="5"/>
      <c r="Q33" s="2">
        <v>46058</v>
      </c>
      <c r="R33" s="2">
        <v>46238</v>
      </c>
      <c r="S33" s="1">
        <v>0</v>
      </c>
      <c r="T33" s="3"/>
      <c r="U33" t="s">
        <v>842</v>
      </c>
    </row>
    <row r="34" spans="1:21" ht="29" x14ac:dyDescent="0.35">
      <c r="A34" s="8" t="s">
        <v>27</v>
      </c>
      <c r="B34" s="8" t="s">
        <v>20</v>
      </c>
      <c r="C34" t="s">
        <v>97</v>
      </c>
      <c r="D34" s="2">
        <v>46044</v>
      </c>
      <c r="E34" s="19" t="s">
        <v>22</v>
      </c>
      <c r="F34" t="s">
        <v>98</v>
      </c>
      <c r="G34" s="8" t="s">
        <v>305</v>
      </c>
      <c r="H34" t="s">
        <v>366</v>
      </c>
      <c r="I34" t="s">
        <v>367</v>
      </c>
      <c r="J34" s="3">
        <v>44800000</v>
      </c>
      <c r="K34" s="3">
        <v>44800000</v>
      </c>
      <c r="L34" s="5">
        <v>242</v>
      </c>
      <c r="M34" s="5" t="s">
        <v>554</v>
      </c>
      <c r="N34" s="5"/>
      <c r="O34" s="5" t="s">
        <v>554</v>
      </c>
      <c r="P34" s="5"/>
      <c r="Q34" s="2">
        <v>46057</v>
      </c>
      <c r="R34" s="2">
        <v>46299</v>
      </c>
      <c r="S34" s="1">
        <v>0.57999999999999996</v>
      </c>
      <c r="T34" s="3">
        <v>33040000</v>
      </c>
      <c r="U34" t="s">
        <v>843</v>
      </c>
    </row>
    <row r="35" spans="1:21" ht="29" x14ac:dyDescent="0.35">
      <c r="A35" s="8" t="s">
        <v>94</v>
      </c>
      <c r="B35" s="8" t="s">
        <v>20</v>
      </c>
      <c r="C35" t="s">
        <v>99</v>
      </c>
      <c r="D35" s="2">
        <v>46044</v>
      </c>
      <c r="E35" s="19" t="s">
        <v>22</v>
      </c>
      <c r="F35" t="s">
        <v>100</v>
      </c>
      <c r="G35" s="8" t="s">
        <v>305</v>
      </c>
      <c r="H35" t="s">
        <v>368</v>
      </c>
      <c r="I35" t="s">
        <v>369</v>
      </c>
      <c r="J35" s="3">
        <v>34122000</v>
      </c>
      <c r="K35" s="3">
        <v>34122000</v>
      </c>
      <c r="L35" s="5">
        <v>180</v>
      </c>
      <c r="M35" s="5" t="s">
        <v>554</v>
      </c>
      <c r="N35" s="5"/>
      <c r="O35" s="5" t="s">
        <v>554</v>
      </c>
      <c r="P35" s="5"/>
      <c r="Q35" s="2">
        <v>46058</v>
      </c>
      <c r="R35" s="2">
        <v>46238</v>
      </c>
      <c r="S35" s="1"/>
      <c r="T35" s="3"/>
      <c r="U35" t="s">
        <v>844</v>
      </c>
    </row>
    <row r="36" spans="1:21" ht="29" x14ac:dyDescent="0.35">
      <c r="A36" s="8" t="s">
        <v>101</v>
      </c>
      <c r="B36" s="8" t="s">
        <v>20</v>
      </c>
      <c r="C36" t="s">
        <v>102</v>
      </c>
      <c r="D36" s="2">
        <v>46044</v>
      </c>
      <c r="E36" s="19" t="s">
        <v>22</v>
      </c>
      <c r="F36" t="s">
        <v>103</v>
      </c>
      <c r="G36" s="8" t="s">
        <v>305</v>
      </c>
      <c r="H36" t="s">
        <v>370</v>
      </c>
      <c r="I36" t="s">
        <v>371</v>
      </c>
      <c r="J36" s="3">
        <v>52760000</v>
      </c>
      <c r="K36" s="3">
        <v>52760000</v>
      </c>
      <c r="L36" s="5">
        <v>241</v>
      </c>
      <c r="M36" s="5" t="s">
        <v>554</v>
      </c>
      <c r="N36" s="5"/>
      <c r="O36" s="5" t="s">
        <v>554</v>
      </c>
      <c r="P36" s="5"/>
      <c r="Q36" s="2">
        <v>46069</v>
      </c>
      <c r="R36" s="2">
        <v>46310</v>
      </c>
      <c r="S36" s="1">
        <v>0.5625</v>
      </c>
      <c r="T36" s="3">
        <v>29677500</v>
      </c>
      <c r="U36" t="s">
        <v>845</v>
      </c>
    </row>
    <row r="37" spans="1:21" ht="29" x14ac:dyDescent="0.35">
      <c r="A37" s="8" t="s">
        <v>94</v>
      </c>
      <c r="B37" s="8" t="s">
        <v>20</v>
      </c>
      <c r="C37" t="s">
        <v>104</v>
      </c>
      <c r="D37" s="2">
        <v>46044</v>
      </c>
      <c r="E37" s="19" t="s">
        <v>22</v>
      </c>
      <c r="F37" t="s">
        <v>105</v>
      </c>
      <c r="G37" s="8" t="s">
        <v>305</v>
      </c>
      <c r="H37" t="s">
        <v>372</v>
      </c>
      <c r="I37" t="s">
        <v>373</v>
      </c>
      <c r="J37" s="3">
        <v>34122000</v>
      </c>
      <c r="K37" s="3">
        <v>34122000</v>
      </c>
      <c r="L37" s="5">
        <v>180</v>
      </c>
      <c r="M37" s="5" t="s">
        <v>554</v>
      </c>
      <c r="N37" s="5"/>
      <c r="O37" s="5" t="s">
        <v>554</v>
      </c>
      <c r="P37" s="5"/>
      <c r="Q37" s="2">
        <v>46058</v>
      </c>
      <c r="R37" s="2">
        <v>46238</v>
      </c>
      <c r="S37" s="1"/>
      <c r="T37" s="3"/>
      <c r="U37" t="s">
        <v>846</v>
      </c>
    </row>
    <row r="38" spans="1:21" ht="43.5" x14ac:dyDescent="0.35">
      <c r="A38" s="8" t="s">
        <v>106</v>
      </c>
      <c r="B38" s="8" t="s">
        <v>20</v>
      </c>
      <c r="C38" t="s">
        <v>107</v>
      </c>
      <c r="D38" s="2">
        <v>46044</v>
      </c>
      <c r="E38" s="19" t="s">
        <v>22</v>
      </c>
      <c r="F38" t="s">
        <v>108</v>
      </c>
      <c r="G38" s="8" t="s">
        <v>304</v>
      </c>
      <c r="H38" t="s">
        <v>374</v>
      </c>
      <c r="I38" t="s">
        <v>375</v>
      </c>
      <c r="J38" s="3">
        <v>78000000</v>
      </c>
      <c r="K38" s="3">
        <v>78000000</v>
      </c>
      <c r="L38" s="5">
        <v>343</v>
      </c>
      <c r="M38" s="5" t="s">
        <v>554</v>
      </c>
      <c r="N38" s="5"/>
      <c r="O38" s="5" t="s">
        <v>554</v>
      </c>
      <c r="P38" s="5"/>
      <c r="Q38" s="6">
        <v>46044</v>
      </c>
      <c r="R38" s="6">
        <v>46387</v>
      </c>
      <c r="S38" s="1">
        <v>0.63</v>
      </c>
      <c r="T38" s="3">
        <v>49361119</v>
      </c>
      <c r="U38" t="s">
        <v>847</v>
      </c>
    </row>
    <row r="39" spans="1:21" ht="29" x14ac:dyDescent="0.35">
      <c r="A39" s="8" t="s">
        <v>94</v>
      </c>
      <c r="B39" s="8" t="s">
        <v>20</v>
      </c>
      <c r="C39" t="s">
        <v>109</v>
      </c>
      <c r="D39" s="2">
        <v>46044</v>
      </c>
      <c r="E39" s="19" t="s">
        <v>22</v>
      </c>
      <c r="F39" t="s">
        <v>110</v>
      </c>
      <c r="G39" s="8" t="s">
        <v>305</v>
      </c>
      <c r="H39" t="s">
        <v>376</v>
      </c>
      <c r="I39" t="s">
        <v>377</v>
      </c>
      <c r="J39" s="3">
        <v>16854000</v>
      </c>
      <c r="K39" s="3">
        <v>16854000</v>
      </c>
      <c r="L39" s="5">
        <v>180</v>
      </c>
      <c r="M39" s="5" t="s">
        <v>554</v>
      </c>
      <c r="N39" s="5"/>
      <c r="O39" s="5" t="s">
        <v>554</v>
      </c>
      <c r="P39" s="5"/>
      <c r="Q39" s="2">
        <v>46065</v>
      </c>
      <c r="R39" s="2">
        <v>46245</v>
      </c>
      <c r="S39" s="1"/>
      <c r="T39" s="3"/>
      <c r="U39" t="s">
        <v>848</v>
      </c>
    </row>
    <row r="40" spans="1:21" x14ac:dyDescent="0.35">
      <c r="A40" s="8" t="s">
        <v>70</v>
      </c>
      <c r="B40" s="8" t="s">
        <v>20</v>
      </c>
      <c r="C40" t="s">
        <v>111</v>
      </c>
      <c r="D40" s="2">
        <v>46044</v>
      </c>
      <c r="E40" s="19" t="s">
        <v>22</v>
      </c>
      <c r="F40" t="s">
        <v>112</v>
      </c>
      <c r="G40" s="8" t="s">
        <v>304</v>
      </c>
      <c r="H40" t="s">
        <v>378</v>
      </c>
      <c r="I40" t="s">
        <v>379</v>
      </c>
      <c r="J40" s="3">
        <v>71160000</v>
      </c>
      <c r="K40" s="3">
        <v>71160000</v>
      </c>
      <c r="L40" s="5">
        <v>337</v>
      </c>
      <c r="M40" s="5" t="s">
        <v>554</v>
      </c>
      <c r="N40" s="5"/>
      <c r="O40" s="5" t="s">
        <v>554</v>
      </c>
      <c r="P40" s="5"/>
      <c r="Q40" s="2">
        <v>46050</v>
      </c>
      <c r="R40" s="2">
        <v>46387</v>
      </c>
      <c r="S40" s="1">
        <v>0.36940000000000001</v>
      </c>
      <c r="T40" s="3">
        <v>26284452</v>
      </c>
      <c r="U40" t="s">
        <v>849</v>
      </c>
    </row>
    <row r="41" spans="1:21" ht="43.5" x14ac:dyDescent="0.35">
      <c r="A41" s="8" t="s">
        <v>113</v>
      </c>
      <c r="B41" s="8" t="s">
        <v>20</v>
      </c>
      <c r="C41" t="s">
        <v>114</v>
      </c>
      <c r="D41" s="2">
        <v>46044</v>
      </c>
      <c r="E41" s="19" t="s">
        <v>22</v>
      </c>
      <c r="F41" t="s">
        <v>115</v>
      </c>
      <c r="G41" s="8" t="s">
        <v>305</v>
      </c>
      <c r="H41" t="s">
        <v>380</v>
      </c>
      <c r="I41" t="s">
        <v>381</v>
      </c>
      <c r="J41" s="3">
        <v>50952000</v>
      </c>
      <c r="K41" s="3">
        <v>50952000</v>
      </c>
      <c r="L41" s="5">
        <v>206</v>
      </c>
      <c r="M41" s="5" t="s">
        <v>554</v>
      </c>
      <c r="N41" s="5"/>
      <c r="O41" s="5" t="s">
        <v>554</v>
      </c>
      <c r="P41" s="5"/>
      <c r="Q41" s="6">
        <v>46059</v>
      </c>
      <c r="R41" s="6">
        <v>46265</v>
      </c>
      <c r="S41" s="1">
        <v>0.60419999999999996</v>
      </c>
      <c r="T41" s="3">
        <v>30783500</v>
      </c>
      <c r="U41" t="s">
        <v>850</v>
      </c>
    </row>
    <row r="42" spans="1:21" ht="43.5" x14ac:dyDescent="0.35">
      <c r="A42" s="8" t="s">
        <v>113</v>
      </c>
      <c r="B42" s="8" t="s">
        <v>20</v>
      </c>
      <c r="C42" t="s">
        <v>116</v>
      </c>
      <c r="D42" s="2">
        <v>46044</v>
      </c>
      <c r="E42" s="19" t="s">
        <v>22</v>
      </c>
      <c r="F42" t="s">
        <v>117</v>
      </c>
      <c r="G42" s="8" t="s">
        <v>305</v>
      </c>
      <c r="H42" t="s">
        <v>382</v>
      </c>
      <c r="I42" t="s">
        <v>383</v>
      </c>
      <c r="J42" s="3">
        <v>45496000</v>
      </c>
      <c r="K42" s="3">
        <v>45496000</v>
      </c>
      <c r="L42" s="5">
        <v>207</v>
      </c>
      <c r="M42" s="5" t="s">
        <v>554</v>
      </c>
      <c r="N42" s="5"/>
      <c r="O42" s="5" t="s">
        <v>554</v>
      </c>
      <c r="P42" s="5"/>
      <c r="Q42" s="6">
        <v>46058</v>
      </c>
      <c r="R42" s="6">
        <v>46265</v>
      </c>
      <c r="S42" s="1">
        <v>0.54320000000000002</v>
      </c>
      <c r="T42" s="3">
        <v>27676733</v>
      </c>
      <c r="U42" t="s">
        <v>851</v>
      </c>
    </row>
    <row r="43" spans="1:21" x14ac:dyDescent="0.35">
      <c r="A43" s="8" t="s">
        <v>85</v>
      </c>
      <c r="B43" s="8" t="s">
        <v>20</v>
      </c>
      <c r="C43" t="s">
        <v>118</v>
      </c>
      <c r="D43" s="2">
        <v>46045</v>
      </c>
      <c r="E43" s="19" t="s">
        <v>22</v>
      </c>
      <c r="F43" t="s">
        <v>119</v>
      </c>
      <c r="G43" s="8" t="s">
        <v>304</v>
      </c>
      <c r="H43" t="s">
        <v>384</v>
      </c>
      <c r="I43" t="s">
        <v>385</v>
      </c>
      <c r="J43" s="3">
        <v>32172754</v>
      </c>
      <c r="K43" s="3">
        <v>32172754</v>
      </c>
      <c r="L43" s="5">
        <v>365</v>
      </c>
      <c r="M43" s="5" t="s">
        <v>554</v>
      </c>
      <c r="N43" s="5"/>
      <c r="O43" s="5" t="s">
        <v>554</v>
      </c>
      <c r="P43" s="5"/>
      <c r="Q43" s="6">
        <v>46051</v>
      </c>
      <c r="R43" s="6">
        <v>46416</v>
      </c>
      <c r="S43" s="1">
        <v>0.42</v>
      </c>
      <c r="T43" s="3">
        <v>13405310</v>
      </c>
      <c r="U43" t="s">
        <v>852</v>
      </c>
    </row>
    <row r="44" spans="1:21" ht="29" x14ac:dyDescent="0.35">
      <c r="A44" s="8" t="s">
        <v>120</v>
      </c>
      <c r="B44" s="8" t="s">
        <v>20</v>
      </c>
      <c r="C44" t="s">
        <v>121</v>
      </c>
      <c r="D44" s="2">
        <v>46045</v>
      </c>
      <c r="E44" s="19" t="s">
        <v>22</v>
      </c>
      <c r="F44" t="s">
        <v>122</v>
      </c>
      <c r="G44" s="8" t="s">
        <v>305</v>
      </c>
      <c r="H44" t="s">
        <v>386</v>
      </c>
      <c r="I44" t="s">
        <v>387</v>
      </c>
      <c r="J44" s="3">
        <v>114240000</v>
      </c>
      <c r="K44" s="3">
        <v>114240000</v>
      </c>
      <c r="L44" s="5">
        <v>364</v>
      </c>
      <c r="M44" s="5" t="s">
        <v>554</v>
      </c>
      <c r="N44" s="5"/>
      <c r="O44" s="5" t="s">
        <v>554</v>
      </c>
      <c r="P44" s="5"/>
      <c r="Q44" s="2">
        <v>46164</v>
      </c>
      <c r="R44" s="2">
        <v>46528</v>
      </c>
      <c r="S44" s="1">
        <v>0.10829999999999999</v>
      </c>
      <c r="T44" s="3">
        <v>12376000</v>
      </c>
      <c r="U44" t="s">
        <v>853</v>
      </c>
    </row>
    <row r="45" spans="1:21" ht="101.5" x14ac:dyDescent="0.35">
      <c r="A45" s="8" t="s">
        <v>123</v>
      </c>
      <c r="B45" s="8" t="s">
        <v>20</v>
      </c>
      <c r="C45" t="s">
        <v>124</v>
      </c>
      <c r="D45" s="2">
        <v>46048</v>
      </c>
      <c r="E45" s="19" t="s">
        <v>22</v>
      </c>
      <c r="F45" t="s">
        <v>125</v>
      </c>
      <c r="G45" s="8" t="s">
        <v>304</v>
      </c>
      <c r="H45" t="s">
        <v>388</v>
      </c>
      <c r="I45" t="s">
        <v>389</v>
      </c>
      <c r="J45" s="3">
        <v>1465004730</v>
      </c>
      <c r="K45" s="3">
        <v>1465004730</v>
      </c>
      <c r="L45" s="5">
        <v>1095</v>
      </c>
      <c r="M45" s="5" t="s">
        <v>554</v>
      </c>
      <c r="N45" s="5"/>
      <c r="O45" s="5" t="s">
        <v>554</v>
      </c>
      <c r="P45" s="5"/>
      <c r="Q45" s="2">
        <v>46064</v>
      </c>
      <c r="R45" s="2">
        <v>47159</v>
      </c>
      <c r="S45" s="1"/>
      <c r="T45" s="3"/>
      <c r="U45" t="s">
        <v>854</v>
      </c>
    </row>
    <row r="46" spans="1:21" ht="29" x14ac:dyDescent="0.35">
      <c r="A46" s="8" t="s">
        <v>24</v>
      </c>
      <c r="B46" s="8" t="s">
        <v>20</v>
      </c>
      <c r="C46" t="s">
        <v>126</v>
      </c>
      <c r="D46" s="2">
        <v>46049</v>
      </c>
      <c r="E46" s="19" t="s">
        <v>22</v>
      </c>
      <c r="F46" t="s">
        <v>127</v>
      </c>
      <c r="G46" s="8" t="s">
        <v>304</v>
      </c>
      <c r="H46" t="s">
        <v>390</v>
      </c>
      <c r="I46" t="s">
        <v>391</v>
      </c>
      <c r="J46" s="3">
        <v>19810501</v>
      </c>
      <c r="K46" s="3">
        <v>19810501</v>
      </c>
      <c r="L46" s="5">
        <v>338</v>
      </c>
      <c r="M46" s="5" t="s">
        <v>554</v>
      </c>
      <c r="N46" s="5"/>
      <c r="O46" s="5" t="s">
        <v>554</v>
      </c>
      <c r="P46" s="5"/>
      <c r="Q46" s="2">
        <v>46049</v>
      </c>
      <c r="R46" s="2">
        <v>46387</v>
      </c>
      <c r="S46" s="1">
        <v>0.09</v>
      </c>
      <c r="T46" s="3">
        <v>1686825</v>
      </c>
      <c r="U46" t="s">
        <v>855</v>
      </c>
    </row>
    <row r="47" spans="1:21" ht="29" x14ac:dyDescent="0.35">
      <c r="A47" s="8" t="s">
        <v>120</v>
      </c>
      <c r="B47" s="8" t="s">
        <v>20</v>
      </c>
      <c r="C47" t="s">
        <v>128</v>
      </c>
      <c r="D47" s="2">
        <v>46049</v>
      </c>
      <c r="E47" s="19" t="s">
        <v>22</v>
      </c>
      <c r="F47" t="s">
        <v>129</v>
      </c>
      <c r="G47" s="8" t="s">
        <v>305</v>
      </c>
      <c r="H47" t="s">
        <v>392</v>
      </c>
      <c r="I47" t="s">
        <v>393</v>
      </c>
      <c r="J47" s="3">
        <v>62784000</v>
      </c>
      <c r="K47" s="3">
        <v>62784000</v>
      </c>
      <c r="L47" s="5">
        <v>241</v>
      </c>
      <c r="M47" s="5" t="s">
        <v>554</v>
      </c>
      <c r="N47" s="5"/>
      <c r="O47" s="5" t="s">
        <v>554</v>
      </c>
      <c r="P47" s="5"/>
      <c r="Q47" s="2">
        <v>46057</v>
      </c>
      <c r="R47" s="2">
        <v>46298</v>
      </c>
      <c r="S47" s="1">
        <v>0.75</v>
      </c>
      <c r="T47" s="3">
        <v>47088000</v>
      </c>
      <c r="U47" t="s">
        <v>856</v>
      </c>
    </row>
    <row r="48" spans="1:21" ht="58" x14ac:dyDescent="0.35">
      <c r="A48" s="8" t="s">
        <v>130</v>
      </c>
      <c r="B48" s="8" t="s">
        <v>20</v>
      </c>
      <c r="C48" t="s">
        <v>131</v>
      </c>
      <c r="D48" s="2">
        <v>46049</v>
      </c>
      <c r="E48" s="19" t="s">
        <v>22</v>
      </c>
      <c r="F48" t="s">
        <v>132</v>
      </c>
      <c r="G48" s="8" t="s">
        <v>305</v>
      </c>
      <c r="H48" t="s">
        <v>394</v>
      </c>
      <c r="I48" t="s">
        <v>395</v>
      </c>
      <c r="J48" s="3">
        <v>59500000</v>
      </c>
      <c r="K48" s="3">
        <v>59500000</v>
      </c>
      <c r="L48" s="5">
        <v>212</v>
      </c>
      <c r="M48" s="5" t="s">
        <v>554</v>
      </c>
      <c r="N48" s="5"/>
      <c r="O48" s="5" t="s">
        <v>554</v>
      </c>
      <c r="P48" s="5"/>
      <c r="Q48" s="6">
        <v>46052</v>
      </c>
      <c r="R48" s="6">
        <v>46264</v>
      </c>
      <c r="S48" s="1">
        <v>0.57140000000000002</v>
      </c>
      <c r="T48" s="3">
        <v>34000000</v>
      </c>
      <c r="U48" t="s">
        <v>857</v>
      </c>
    </row>
    <row r="49" spans="1:21" ht="29" x14ac:dyDescent="0.35">
      <c r="A49" s="8" t="s">
        <v>133</v>
      </c>
      <c r="B49" s="8" t="s">
        <v>20</v>
      </c>
      <c r="C49" t="s">
        <v>134</v>
      </c>
      <c r="D49" s="2">
        <v>46049</v>
      </c>
      <c r="E49" s="19" t="s">
        <v>22</v>
      </c>
      <c r="F49" t="s">
        <v>135</v>
      </c>
      <c r="G49" s="8" t="s">
        <v>304</v>
      </c>
      <c r="H49" t="s">
        <v>396</v>
      </c>
      <c r="I49" t="s">
        <v>397</v>
      </c>
      <c r="J49" s="3">
        <v>117215000</v>
      </c>
      <c r="K49" s="3">
        <v>117215000</v>
      </c>
      <c r="L49" s="5">
        <v>8</v>
      </c>
      <c r="M49" s="5" t="s">
        <v>554</v>
      </c>
      <c r="N49" s="5"/>
      <c r="O49" s="5" t="s">
        <v>554</v>
      </c>
      <c r="P49" s="5"/>
      <c r="Q49" s="2">
        <v>46066</v>
      </c>
      <c r="R49" s="2">
        <v>46074</v>
      </c>
      <c r="S49" s="1">
        <v>1</v>
      </c>
      <c r="T49" s="3">
        <v>117215000</v>
      </c>
      <c r="U49" t="s">
        <v>858</v>
      </c>
    </row>
    <row r="50" spans="1:21" ht="29" x14ac:dyDescent="0.35">
      <c r="A50" s="8" t="s">
        <v>34</v>
      </c>
      <c r="B50" s="8" t="s">
        <v>20</v>
      </c>
      <c r="C50" t="s">
        <v>136</v>
      </c>
      <c r="D50" s="2">
        <v>46049</v>
      </c>
      <c r="E50" s="19" t="s">
        <v>22</v>
      </c>
      <c r="F50" t="s">
        <v>137</v>
      </c>
      <c r="G50" s="8" t="s">
        <v>304</v>
      </c>
      <c r="H50" t="s">
        <v>398</v>
      </c>
      <c r="I50" t="s">
        <v>399</v>
      </c>
      <c r="J50" s="3">
        <v>29750000</v>
      </c>
      <c r="K50" s="3">
        <v>29750000</v>
      </c>
      <c r="L50" s="5">
        <v>336</v>
      </c>
      <c r="M50" s="5" t="s">
        <v>554</v>
      </c>
      <c r="N50" s="5"/>
      <c r="O50" s="5" t="s">
        <v>554</v>
      </c>
      <c r="P50" s="5"/>
      <c r="Q50" s="2">
        <v>46051</v>
      </c>
      <c r="R50" s="2">
        <v>46387</v>
      </c>
      <c r="S50" s="1">
        <v>0.55000000000000004</v>
      </c>
      <c r="T50" s="3">
        <v>16233624</v>
      </c>
      <c r="U50" t="s">
        <v>859</v>
      </c>
    </row>
    <row r="51" spans="1:21" ht="87" x14ac:dyDescent="0.35">
      <c r="A51" s="8" t="s">
        <v>138</v>
      </c>
      <c r="B51" s="8" t="s">
        <v>20</v>
      </c>
      <c r="C51" t="s">
        <v>139</v>
      </c>
      <c r="D51" s="2">
        <v>46049</v>
      </c>
      <c r="E51" s="19" t="s">
        <v>22</v>
      </c>
      <c r="F51" t="s">
        <v>140</v>
      </c>
      <c r="G51" s="8" t="s">
        <v>304</v>
      </c>
      <c r="H51" t="s">
        <v>400</v>
      </c>
      <c r="I51" t="s">
        <v>401</v>
      </c>
      <c r="J51" s="3">
        <v>303901218</v>
      </c>
      <c r="K51" s="3">
        <v>303901218</v>
      </c>
      <c r="L51" s="5">
        <v>1096</v>
      </c>
      <c r="M51" s="5" t="s">
        <v>554</v>
      </c>
      <c r="N51" s="5"/>
      <c r="O51" s="5" t="s">
        <v>554</v>
      </c>
      <c r="P51" s="5"/>
      <c r="Q51" s="2">
        <v>46023</v>
      </c>
      <c r="R51" s="2">
        <v>47119</v>
      </c>
      <c r="S51" s="1"/>
      <c r="T51" s="3"/>
      <c r="U51" t="s">
        <v>860</v>
      </c>
    </row>
    <row r="52" spans="1:21" ht="43.5" x14ac:dyDescent="0.35">
      <c r="A52" s="8" t="s">
        <v>113</v>
      </c>
      <c r="B52" s="8" t="s">
        <v>20</v>
      </c>
      <c r="C52" t="s">
        <v>141</v>
      </c>
      <c r="D52" s="2">
        <v>46049</v>
      </c>
      <c r="E52" s="19" t="s">
        <v>22</v>
      </c>
      <c r="F52" t="s">
        <v>115</v>
      </c>
      <c r="G52" s="8" t="s">
        <v>305</v>
      </c>
      <c r="H52" t="s">
        <v>402</v>
      </c>
      <c r="I52" t="s">
        <v>403</v>
      </c>
      <c r="J52" s="3">
        <v>50952000</v>
      </c>
      <c r="K52" s="3">
        <v>50952000</v>
      </c>
      <c r="L52" s="5">
        <v>207</v>
      </c>
      <c r="M52" s="5" t="s">
        <v>554</v>
      </c>
      <c r="N52" s="5"/>
      <c r="O52" s="5" t="s">
        <v>554</v>
      </c>
      <c r="P52" s="5"/>
      <c r="Q52" s="6">
        <v>46058</v>
      </c>
      <c r="R52" s="6">
        <v>46265</v>
      </c>
      <c r="S52" s="1">
        <v>0.60829999999999995</v>
      </c>
      <c r="T52" s="3">
        <v>30995800</v>
      </c>
      <c r="U52" t="s">
        <v>861</v>
      </c>
    </row>
    <row r="53" spans="1:21" ht="29" x14ac:dyDescent="0.35">
      <c r="A53" s="8" t="s">
        <v>27</v>
      </c>
      <c r="B53" s="8" t="s">
        <v>20</v>
      </c>
      <c r="C53" t="s">
        <v>142</v>
      </c>
      <c r="D53" s="2">
        <v>46049</v>
      </c>
      <c r="E53" s="19" t="s">
        <v>22</v>
      </c>
      <c r="F53" t="s">
        <v>143</v>
      </c>
      <c r="G53" s="8" t="s">
        <v>305</v>
      </c>
      <c r="H53" t="s">
        <v>404</v>
      </c>
      <c r="I53" t="s">
        <v>405</v>
      </c>
      <c r="J53" s="3">
        <v>20000000</v>
      </c>
      <c r="K53" s="3">
        <v>20000000</v>
      </c>
      <c r="L53" s="5">
        <v>242</v>
      </c>
      <c r="M53" s="5" t="s">
        <v>554</v>
      </c>
      <c r="N53" s="5"/>
      <c r="O53" s="5" t="s">
        <v>554</v>
      </c>
      <c r="P53" s="5"/>
      <c r="Q53" s="6">
        <v>46062</v>
      </c>
      <c r="R53" s="6">
        <v>46304</v>
      </c>
      <c r="S53" s="1">
        <v>0.7</v>
      </c>
      <c r="T53" s="3">
        <v>14333333</v>
      </c>
      <c r="U53" t="s">
        <v>862</v>
      </c>
    </row>
    <row r="54" spans="1:21" ht="29" x14ac:dyDescent="0.35">
      <c r="A54" s="8" t="s">
        <v>144</v>
      </c>
      <c r="B54" s="8" t="s">
        <v>20</v>
      </c>
      <c r="C54" t="s">
        <v>145</v>
      </c>
      <c r="D54" s="2">
        <v>46049</v>
      </c>
      <c r="E54" s="19" t="s">
        <v>22</v>
      </c>
      <c r="F54" t="s">
        <v>146</v>
      </c>
      <c r="G54" s="8" t="s">
        <v>305</v>
      </c>
      <c r="H54" t="s">
        <v>406</v>
      </c>
      <c r="I54" t="s">
        <v>407</v>
      </c>
      <c r="J54" s="3">
        <v>45490504</v>
      </c>
      <c r="K54" s="3">
        <v>45490504</v>
      </c>
      <c r="L54" s="5">
        <v>242</v>
      </c>
      <c r="M54" s="5" t="s">
        <v>554</v>
      </c>
      <c r="N54" s="5"/>
      <c r="O54" s="5" t="s">
        <v>554</v>
      </c>
      <c r="P54" s="5"/>
      <c r="Q54" s="2">
        <v>46064</v>
      </c>
      <c r="R54" s="2">
        <v>46306</v>
      </c>
      <c r="S54" s="1">
        <v>0.58330000000000004</v>
      </c>
      <c r="T54" s="3">
        <v>26536127</v>
      </c>
      <c r="U54" t="s">
        <v>863</v>
      </c>
    </row>
    <row r="55" spans="1:21" ht="43.5" x14ac:dyDescent="0.35">
      <c r="A55" s="8" t="s">
        <v>113</v>
      </c>
      <c r="B55" s="8" t="s">
        <v>20</v>
      </c>
      <c r="C55" t="s">
        <v>147</v>
      </c>
      <c r="D55" s="2">
        <v>46050</v>
      </c>
      <c r="E55" s="19" t="s">
        <v>22</v>
      </c>
      <c r="F55" t="s">
        <v>148</v>
      </c>
      <c r="G55" s="8" t="s">
        <v>305</v>
      </c>
      <c r="H55" t="s">
        <v>408</v>
      </c>
      <c r="I55" t="s">
        <v>409</v>
      </c>
      <c r="J55" s="3">
        <v>33320000</v>
      </c>
      <c r="K55" s="3">
        <v>33320000</v>
      </c>
      <c r="L55" s="5">
        <v>209</v>
      </c>
      <c r="M55" s="5" t="s">
        <v>554</v>
      </c>
      <c r="N55" s="5"/>
      <c r="O55" s="5" t="s">
        <v>554</v>
      </c>
      <c r="P55" s="5"/>
      <c r="Q55" s="6">
        <v>46056</v>
      </c>
      <c r="R55" s="6">
        <v>46265</v>
      </c>
      <c r="S55" s="1">
        <v>0.61670000000000003</v>
      </c>
      <c r="T55" s="3">
        <v>20547333</v>
      </c>
      <c r="U55" t="s">
        <v>864</v>
      </c>
    </row>
    <row r="56" spans="1:21" ht="72.5" x14ac:dyDescent="0.35">
      <c r="A56" s="8" t="s">
        <v>149</v>
      </c>
      <c r="B56" s="8" t="s">
        <v>20</v>
      </c>
      <c r="C56" t="s">
        <v>150</v>
      </c>
      <c r="D56" s="2">
        <v>46050</v>
      </c>
      <c r="E56" s="19" t="s">
        <v>22</v>
      </c>
      <c r="F56" t="s">
        <v>151</v>
      </c>
      <c r="G56" s="8" t="s">
        <v>305</v>
      </c>
      <c r="H56" t="s">
        <v>410</v>
      </c>
      <c r="I56" t="s">
        <v>411</v>
      </c>
      <c r="J56" s="3">
        <v>14780000</v>
      </c>
      <c r="K56" s="3">
        <v>14780000</v>
      </c>
      <c r="L56" s="5">
        <v>240</v>
      </c>
      <c r="M56" s="5" t="s">
        <v>554</v>
      </c>
      <c r="N56" s="5"/>
      <c r="O56" s="5" t="s">
        <v>554</v>
      </c>
      <c r="P56" s="5"/>
      <c r="Q56" s="2">
        <v>46055</v>
      </c>
      <c r="R56" s="2">
        <v>46295</v>
      </c>
      <c r="S56" s="1">
        <v>0.62</v>
      </c>
      <c r="T56" s="3">
        <v>9180000</v>
      </c>
      <c r="U56" t="s">
        <v>865</v>
      </c>
    </row>
    <row r="57" spans="1:21" ht="43.5" x14ac:dyDescent="0.35">
      <c r="A57" s="8" t="s">
        <v>113</v>
      </c>
      <c r="B57" s="8" t="s">
        <v>20</v>
      </c>
      <c r="C57" t="s">
        <v>152</v>
      </c>
      <c r="D57" s="2">
        <v>46050</v>
      </c>
      <c r="E57" s="19" t="s">
        <v>22</v>
      </c>
      <c r="F57" t="s">
        <v>148</v>
      </c>
      <c r="G57" s="8" t="s">
        <v>305</v>
      </c>
      <c r="H57" t="s">
        <v>412</v>
      </c>
      <c r="I57" t="s">
        <v>413</v>
      </c>
      <c r="J57" s="3">
        <v>29224000</v>
      </c>
      <c r="K57" s="3">
        <v>29224000</v>
      </c>
      <c r="L57" s="5">
        <v>207</v>
      </c>
      <c r="M57" s="5" t="s">
        <v>554</v>
      </c>
      <c r="N57" s="5"/>
      <c r="O57" s="5" t="s">
        <v>554</v>
      </c>
      <c r="P57" s="5"/>
      <c r="Q57" s="6">
        <v>46058</v>
      </c>
      <c r="R57" s="6">
        <v>46265</v>
      </c>
      <c r="S57" s="1">
        <v>0.60829999999999995</v>
      </c>
      <c r="T57" s="3">
        <v>17777933</v>
      </c>
      <c r="U57" t="s">
        <v>866</v>
      </c>
    </row>
    <row r="58" spans="1:21" ht="72.5" x14ac:dyDescent="0.35">
      <c r="A58" s="8" t="s">
        <v>149</v>
      </c>
      <c r="B58" s="8" t="s">
        <v>20</v>
      </c>
      <c r="C58" t="s">
        <v>153</v>
      </c>
      <c r="D58" s="2">
        <v>46050</v>
      </c>
      <c r="E58" s="19" t="s">
        <v>22</v>
      </c>
      <c r="F58" t="s">
        <v>154</v>
      </c>
      <c r="G58" s="8" t="s">
        <v>305</v>
      </c>
      <c r="H58" t="s">
        <v>414</v>
      </c>
      <c r="I58" t="s">
        <v>415</v>
      </c>
      <c r="J58" s="3">
        <v>24450000</v>
      </c>
      <c r="K58" s="3">
        <v>24450000</v>
      </c>
      <c r="L58" s="5">
        <v>212</v>
      </c>
      <c r="M58" s="5" t="s">
        <v>554</v>
      </c>
      <c r="N58" s="5"/>
      <c r="O58" s="5" t="s">
        <v>554</v>
      </c>
      <c r="P58" s="5"/>
      <c r="Q58" s="2">
        <v>46056</v>
      </c>
      <c r="R58" s="2">
        <v>46268</v>
      </c>
      <c r="S58" s="1">
        <v>0.59</v>
      </c>
      <c r="T58" s="3">
        <v>14450000</v>
      </c>
      <c r="U58" t="s">
        <v>867</v>
      </c>
    </row>
    <row r="59" spans="1:21" ht="29" x14ac:dyDescent="0.35">
      <c r="A59" s="8" t="s">
        <v>94</v>
      </c>
      <c r="B59" s="8" t="s">
        <v>20</v>
      </c>
      <c r="C59" t="s">
        <v>155</v>
      </c>
      <c r="D59" s="2">
        <v>46050</v>
      </c>
      <c r="E59" s="19" t="s">
        <v>22</v>
      </c>
      <c r="F59" t="s">
        <v>156</v>
      </c>
      <c r="G59" s="8" t="s">
        <v>305</v>
      </c>
      <c r="H59" t="s">
        <v>416</v>
      </c>
      <c r="I59" t="s">
        <v>417</v>
      </c>
      <c r="J59" s="3">
        <v>21918000</v>
      </c>
      <c r="K59" s="3">
        <v>21918000</v>
      </c>
      <c r="L59" s="5">
        <v>180</v>
      </c>
      <c r="M59" s="5" t="s">
        <v>554</v>
      </c>
      <c r="N59" s="5"/>
      <c r="O59" s="5" t="s">
        <v>554</v>
      </c>
      <c r="P59" s="5"/>
      <c r="Q59" s="2">
        <v>46065</v>
      </c>
      <c r="R59" s="2">
        <v>46245</v>
      </c>
      <c r="S59" s="1"/>
      <c r="T59" s="3"/>
      <c r="U59" t="s">
        <v>868</v>
      </c>
    </row>
    <row r="60" spans="1:21" ht="29" x14ac:dyDescent="0.35">
      <c r="A60" s="8" t="s">
        <v>157</v>
      </c>
      <c r="B60" s="8" t="s">
        <v>20</v>
      </c>
      <c r="C60" t="s">
        <v>158</v>
      </c>
      <c r="D60" s="2">
        <v>46050</v>
      </c>
      <c r="E60" s="19" t="s">
        <v>22</v>
      </c>
      <c r="F60" t="s">
        <v>159</v>
      </c>
      <c r="G60" s="8" t="s">
        <v>305</v>
      </c>
      <c r="H60" t="s">
        <v>418</v>
      </c>
      <c r="I60" t="s">
        <v>419</v>
      </c>
      <c r="J60" s="3">
        <v>67076312</v>
      </c>
      <c r="K60" s="3">
        <v>67076312</v>
      </c>
      <c r="L60" s="5">
        <v>241</v>
      </c>
      <c r="M60" s="5" t="s">
        <v>554</v>
      </c>
      <c r="N60" s="5"/>
      <c r="O60" s="5" t="s">
        <v>554</v>
      </c>
      <c r="P60" s="5"/>
      <c r="Q60" s="2">
        <v>46055</v>
      </c>
      <c r="R60" s="2">
        <v>46296</v>
      </c>
      <c r="S60" s="1">
        <v>0.52190000000000003</v>
      </c>
      <c r="T60" s="3">
        <v>35003850</v>
      </c>
      <c r="U60" t="s">
        <v>869</v>
      </c>
    </row>
    <row r="61" spans="1:21" ht="29" x14ac:dyDescent="0.35">
      <c r="A61" s="8" t="s">
        <v>30</v>
      </c>
      <c r="B61" s="8" t="s">
        <v>160</v>
      </c>
      <c r="C61" t="s">
        <v>161</v>
      </c>
      <c r="D61" s="2">
        <v>46043</v>
      </c>
      <c r="E61" s="19" t="s">
        <v>22</v>
      </c>
      <c r="F61" t="s">
        <v>162</v>
      </c>
      <c r="G61" s="8" t="s">
        <v>304</v>
      </c>
      <c r="H61" t="s">
        <v>420</v>
      </c>
      <c r="I61" t="s">
        <v>421</v>
      </c>
      <c r="J61" s="3">
        <v>1595700</v>
      </c>
      <c r="K61" s="3">
        <v>1595700</v>
      </c>
      <c r="L61" s="5">
        <v>730</v>
      </c>
      <c r="M61" s="5" t="s">
        <v>554</v>
      </c>
      <c r="N61" s="5"/>
      <c r="O61" s="5" t="s">
        <v>554</v>
      </c>
      <c r="P61" s="5"/>
      <c r="Q61" s="2">
        <v>46043</v>
      </c>
      <c r="R61" s="2">
        <v>46773</v>
      </c>
      <c r="S61" s="1">
        <v>1</v>
      </c>
      <c r="T61" s="3">
        <v>1595700</v>
      </c>
      <c r="U61" t="s">
        <v>870</v>
      </c>
    </row>
    <row r="62" spans="1:21" ht="29" x14ac:dyDescent="0.35">
      <c r="A62" s="8" t="s">
        <v>120</v>
      </c>
      <c r="B62" s="8" t="s">
        <v>20</v>
      </c>
      <c r="C62" t="s">
        <v>163</v>
      </c>
      <c r="D62" s="2">
        <v>46050</v>
      </c>
      <c r="E62" s="19" t="s">
        <v>22</v>
      </c>
      <c r="F62" t="s">
        <v>164</v>
      </c>
      <c r="G62" s="8" t="s">
        <v>305</v>
      </c>
      <c r="H62" t="s">
        <v>422</v>
      </c>
      <c r="I62" t="s">
        <v>423</v>
      </c>
      <c r="J62" s="3">
        <v>60000000</v>
      </c>
      <c r="K62" s="3">
        <v>60000000</v>
      </c>
      <c r="L62" s="5">
        <v>180</v>
      </c>
      <c r="M62" s="5" t="s">
        <v>554</v>
      </c>
      <c r="N62" s="5"/>
      <c r="O62" s="5" t="s">
        <v>554</v>
      </c>
      <c r="P62" s="5"/>
      <c r="Q62" s="2">
        <v>46062</v>
      </c>
      <c r="R62" s="2">
        <v>46242</v>
      </c>
      <c r="S62" s="1">
        <v>0.83330000000000004</v>
      </c>
      <c r="T62" s="3">
        <v>50000000</v>
      </c>
      <c r="U62" t="s">
        <v>871</v>
      </c>
    </row>
    <row r="63" spans="1:21" ht="29" x14ac:dyDescent="0.35">
      <c r="A63" s="8" t="s">
        <v>41</v>
      </c>
      <c r="B63" s="8" t="s">
        <v>20</v>
      </c>
      <c r="C63" t="s">
        <v>165</v>
      </c>
      <c r="D63" s="2">
        <v>46050</v>
      </c>
      <c r="E63" s="19" t="s">
        <v>22</v>
      </c>
      <c r="F63" t="s">
        <v>166</v>
      </c>
      <c r="G63" s="8" t="s">
        <v>305</v>
      </c>
      <c r="H63" t="s">
        <v>424</v>
      </c>
      <c r="I63" t="s">
        <v>425</v>
      </c>
      <c r="J63" s="3">
        <v>46500000</v>
      </c>
      <c r="K63" s="3">
        <v>46500000</v>
      </c>
      <c r="L63" s="5">
        <v>149</v>
      </c>
      <c r="M63" s="5" t="s">
        <v>554</v>
      </c>
      <c r="N63" s="5"/>
      <c r="O63" s="5" t="s">
        <v>554</v>
      </c>
      <c r="P63" s="5"/>
      <c r="Q63" s="6">
        <v>46055</v>
      </c>
      <c r="R63" s="6">
        <v>46204</v>
      </c>
      <c r="S63" s="1">
        <v>1</v>
      </c>
      <c r="T63" s="3">
        <v>46500000</v>
      </c>
      <c r="U63" t="s">
        <v>872</v>
      </c>
    </row>
    <row r="64" spans="1:21" ht="43.5" x14ac:dyDescent="0.35">
      <c r="A64" s="8" t="s">
        <v>113</v>
      </c>
      <c r="B64" s="8" t="s">
        <v>20</v>
      </c>
      <c r="C64" t="s">
        <v>167</v>
      </c>
      <c r="D64" s="2">
        <v>46050</v>
      </c>
      <c r="E64" s="19" t="s">
        <v>22</v>
      </c>
      <c r="F64" t="s">
        <v>148</v>
      </c>
      <c r="G64" s="8" t="s">
        <v>305</v>
      </c>
      <c r="H64" t="s">
        <v>426</v>
      </c>
      <c r="I64" t="s">
        <v>427</v>
      </c>
      <c r="J64" s="3">
        <v>29224000</v>
      </c>
      <c r="K64" s="3">
        <v>29224000</v>
      </c>
      <c r="L64" s="5">
        <v>206</v>
      </c>
      <c r="M64" s="5" t="s">
        <v>554</v>
      </c>
      <c r="N64" s="5"/>
      <c r="O64" s="5" t="s">
        <v>554</v>
      </c>
      <c r="P64" s="5"/>
      <c r="Q64" s="6">
        <v>46059</v>
      </c>
      <c r="R64" s="6">
        <v>46265</v>
      </c>
      <c r="S64" s="1">
        <v>0.60419999999999996</v>
      </c>
      <c r="T64" s="3">
        <v>17656167</v>
      </c>
      <c r="U64" t="s">
        <v>873</v>
      </c>
    </row>
    <row r="65" spans="1:21" ht="29" x14ac:dyDescent="0.35">
      <c r="A65" s="8" t="s">
        <v>94</v>
      </c>
      <c r="B65" s="8" t="s">
        <v>20</v>
      </c>
      <c r="C65" t="s">
        <v>168</v>
      </c>
      <c r="D65" s="2">
        <v>46050</v>
      </c>
      <c r="E65" s="19" t="s">
        <v>22</v>
      </c>
      <c r="F65" t="s">
        <v>169</v>
      </c>
      <c r="G65" s="8" t="s">
        <v>305</v>
      </c>
      <c r="H65" t="s">
        <v>428</v>
      </c>
      <c r="I65" t="s">
        <v>429</v>
      </c>
      <c r="J65" s="3">
        <v>34122000</v>
      </c>
      <c r="K65" s="3">
        <v>34122000</v>
      </c>
      <c r="L65" s="5">
        <v>180</v>
      </c>
      <c r="M65" s="5" t="s">
        <v>554</v>
      </c>
      <c r="N65" s="5"/>
      <c r="O65" s="5" t="s">
        <v>554</v>
      </c>
      <c r="P65" s="5"/>
      <c r="Q65" s="2">
        <v>46062</v>
      </c>
      <c r="R65" s="2">
        <v>46242</v>
      </c>
      <c r="S65" s="1"/>
      <c r="T65" s="3"/>
      <c r="U65" t="s">
        <v>874</v>
      </c>
    </row>
    <row r="66" spans="1:21" ht="29" x14ac:dyDescent="0.35">
      <c r="A66" s="8" t="s">
        <v>94</v>
      </c>
      <c r="B66" s="8" t="s">
        <v>20</v>
      </c>
      <c r="C66" t="s">
        <v>170</v>
      </c>
      <c r="D66" s="2">
        <v>46050</v>
      </c>
      <c r="E66" s="19" t="s">
        <v>22</v>
      </c>
      <c r="F66" t="s">
        <v>171</v>
      </c>
      <c r="G66" s="8" t="s">
        <v>305</v>
      </c>
      <c r="H66" t="s">
        <v>430</v>
      </c>
      <c r="I66" t="s">
        <v>431</v>
      </c>
      <c r="J66" s="3">
        <v>34122000</v>
      </c>
      <c r="K66" s="3">
        <v>34122000</v>
      </c>
      <c r="L66" s="5">
        <v>180</v>
      </c>
      <c r="M66" s="5" t="s">
        <v>554</v>
      </c>
      <c r="N66" s="5"/>
      <c r="O66" s="5" t="s">
        <v>554</v>
      </c>
      <c r="P66" s="5"/>
      <c r="Q66" s="2">
        <v>46062</v>
      </c>
      <c r="R66" s="2">
        <v>46242</v>
      </c>
      <c r="S66" s="1"/>
      <c r="T66" s="3"/>
      <c r="U66" t="s">
        <v>875</v>
      </c>
    </row>
    <row r="67" spans="1:21" ht="43.5" x14ac:dyDescent="0.35">
      <c r="A67" s="8" t="s">
        <v>113</v>
      </c>
      <c r="B67" s="8" t="s">
        <v>20</v>
      </c>
      <c r="C67" t="s">
        <v>172</v>
      </c>
      <c r="D67" s="2">
        <v>46051</v>
      </c>
      <c r="E67" s="19" t="s">
        <v>22</v>
      </c>
      <c r="F67" t="s">
        <v>148</v>
      </c>
      <c r="G67" s="8" t="s">
        <v>305</v>
      </c>
      <c r="H67" t="s">
        <v>432</v>
      </c>
      <c r="I67" t="s">
        <v>433</v>
      </c>
      <c r="J67" s="3">
        <v>32440000</v>
      </c>
      <c r="K67" s="3">
        <v>32440000</v>
      </c>
      <c r="L67" s="5">
        <v>208</v>
      </c>
      <c r="M67" s="5" t="s">
        <v>554</v>
      </c>
      <c r="N67" s="5"/>
      <c r="O67" s="5" t="s">
        <v>554</v>
      </c>
      <c r="P67" s="5"/>
      <c r="Q67" s="6">
        <v>46057</v>
      </c>
      <c r="R67" s="6">
        <v>46265</v>
      </c>
      <c r="S67" s="1">
        <v>0.61250000000000004</v>
      </c>
      <c r="T67" s="3">
        <v>19869500</v>
      </c>
      <c r="U67" t="s">
        <v>876</v>
      </c>
    </row>
    <row r="68" spans="1:21" ht="43.5" x14ac:dyDescent="0.35">
      <c r="A68" s="8" t="s">
        <v>113</v>
      </c>
      <c r="B68" s="8" t="s">
        <v>20</v>
      </c>
      <c r="C68" t="s">
        <v>173</v>
      </c>
      <c r="D68" s="2">
        <v>46051</v>
      </c>
      <c r="E68" s="19" t="s">
        <v>22</v>
      </c>
      <c r="F68" t="s">
        <v>174</v>
      </c>
      <c r="G68" s="8" t="s">
        <v>305</v>
      </c>
      <c r="H68" t="s">
        <v>434</v>
      </c>
      <c r="I68" t="s">
        <v>435</v>
      </c>
      <c r="J68" s="3">
        <v>53680000</v>
      </c>
      <c r="K68" s="3">
        <v>53680000</v>
      </c>
      <c r="L68" s="5">
        <v>203</v>
      </c>
      <c r="M68" s="5" t="s">
        <v>554</v>
      </c>
      <c r="N68" s="5"/>
      <c r="O68" s="5" t="s">
        <v>554</v>
      </c>
      <c r="P68" s="5"/>
      <c r="Q68" s="6">
        <v>46062</v>
      </c>
      <c r="R68" s="6">
        <v>46265</v>
      </c>
      <c r="S68" s="1">
        <v>0.5917</v>
      </c>
      <c r="T68" s="3">
        <v>31760667</v>
      </c>
      <c r="U68" t="s">
        <v>877</v>
      </c>
    </row>
    <row r="69" spans="1:21" ht="29" x14ac:dyDescent="0.35">
      <c r="A69" s="8" t="s">
        <v>27</v>
      </c>
      <c r="B69" s="8" t="s">
        <v>20</v>
      </c>
      <c r="C69" t="s">
        <v>175</v>
      </c>
      <c r="D69" s="2">
        <v>46051</v>
      </c>
      <c r="E69" s="19" t="s">
        <v>22</v>
      </c>
      <c r="F69" t="s">
        <v>176</v>
      </c>
      <c r="G69" s="8" t="s">
        <v>305</v>
      </c>
      <c r="H69" t="s">
        <v>436</v>
      </c>
      <c r="I69" t="s">
        <v>437</v>
      </c>
      <c r="J69" s="3">
        <v>20000000</v>
      </c>
      <c r="K69" s="3">
        <v>20000000</v>
      </c>
      <c r="L69" s="5">
        <v>242</v>
      </c>
      <c r="M69" s="5" t="s">
        <v>554</v>
      </c>
      <c r="N69" s="5"/>
      <c r="O69" s="5" t="s">
        <v>554</v>
      </c>
      <c r="P69" s="5"/>
      <c r="Q69" s="2">
        <v>46062</v>
      </c>
      <c r="R69" s="2">
        <v>46304</v>
      </c>
      <c r="S69" s="1">
        <v>0.7</v>
      </c>
      <c r="T69" s="3">
        <v>14333333</v>
      </c>
      <c r="U69" t="s">
        <v>878</v>
      </c>
    </row>
    <row r="70" spans="1:21" ht="29" x14ac:dyDescent="0.35">
      <c r="A70" s="8" t="s">
        <v>24</v>
      </c>
      <c r="B70" s="8" t="s">
        <v>20</v>
      </c>
      <c r="C70" t="s">
        <v>177</v>
      </c>
      <c r="D70" s="2">
        <v>46051</v>
      </c>
      <c r="E70" s="19" t="s">
        <v>22</v>
      </c>
      <c r="F70" t="s">
        <v>178</v>
      </c>
      <c r="G70" s="8" t="s">
        <v>304</v>
      </c>
      <c r="H70" t="s">
        <v>438</v>
      </c>
      <c r="I70" t="s">
        <v>439</v>
      </c>
      <c r="J70" s="3">
        <v>24370676</v>
      </c>
      <c r="K70" s="3">
        <v>24370676</v>
      </c>
      <c r="L70" s="5">
        <v>324</v>
      </c>
      <c r="M70" s="5" t="s">
        <v>554</v>
      </c>
      <c r="N70" s="5"/>
      <c r="O70" s="5" t="s">
        <v>554</v>
      </c>
      <c r="P70" s="5"/>
      <c r="Q70" s="6">
        <v>46063</v>
      </c>
      <c r="R70" s="6">
        <v>46387</v>
      </c>
      <c r="S70" s="1">
        <v>0.74</v>
      </c>
      <c r="T70" s="3">
        <v>17925728</v>
      </c>
      <c r="U70" t="s">
        <v>879</v>
      </c>
    </row>
    <row r="71" spans="1:21" ht="43.5" x14ac:dyDescent="0.35">
      <c r="A71" s="8" t="s">
        <v>106</v>
      </c>
      <c r="B71" s="8" t="s">
        <v>20</v>
      </c>
      <c r="C71" t="s">
        <v>179</v>
      </c>
      <c r="D71" s="2">
        <v>46051</v>
      </c>
      <c r="E71" s="19" t="s">
        <v>180</v>
      </c>
      <c r="F71" t="s">
        <v>181</v>
      </c>
      <c r="G71" s="8" t="s">
        <v>304</v>
      </c>
      <c r="H71" t="s">
        <v>440</v>
      </c>
      <c r="I71" t="s">
        <v>441</v>
      </c>
      <c r="J71" s="3">
        <v>39227160</v>
      </c>
      <c r="K71" s="3">
        <v>39227160</v>
      </c>
      <c r="L71" s="5">
        <v>59</v>
      </c>
      <c r="M71" s="5" t="s">
        <v>554</v>
      </c>
      <c r="N71" s="5"/>
      <c r="O71" s="5" t="s">
        <v>554</v>
      </c>
      <c r="P71" s="5"/>
      <c r="Q71" s="6">
        <v>46052</v>
      </c>
      <c r="R71" s="6">
        <v>46111</v>
      </c>
      <c r="S71" s="1">
        <v>1</v>
      </c>
      <c r="T71" s="3">
        <v>39227160</v>
      </c>
      <c r="U71" t="s">
        <v>880</v>
      </c>
    </row>
    <row r="72" spans="1:21" ht="29" x14ac:dyDescent="0.35">
      <c r="A72" s="8" t="s">
        <v>120</v>
      </c>
      <c r="B72" s="8" t="s">
        <v>20</v>
      </c>
      <c r="C72" t="s">
        <v>182</v>
      </c>
      <c r="D72" s="2">
        <v>46051</v>
      </c>
      <c r="E72" s="19" t="s">
        <v>22</v>
      </c>
      <c r="F72" t="s">
        <v>183</v>
      </c>
      <c r="G72" s="8" t="s">
        <v>305</v>
      </c>
      <c r="H72" t="s">
        <v>442</v>
      </c>
      <c r="I72" t="s">
        <v>443</v>
      </c>
      <c r="J72" s="3">
        <v>80000000</v>
      </c>
      <c r="K72" s="3">
        <v>80000000</v>
      </c>
      <c r="L72" s="5">
        <v>241</v>
      </c>
      <c r="M72" s="5" t="s">
        <v>554</v>
      </c>
      <c r="N72" s="5"/>
      <c r="O72" s="5" t="s">
        <v>554</v>
      </c>
      <c r="P72" s="5"/>
      <c r="Q72" s="2">
        <v>46062</v>
      </c>
      <c r="R72" s="2">
        <v>46303</v>
      </c>
      <c r="S72" s="1">
        <v>0.625</v>
      </c>
      <c r="T72" s="3">
        <v>50000000</v>
      </c>
      <c r="U72" t="s">
        <v>881</v>
      </c>
    </row>
    <row r="73" spans="1:21" ht="43.5" x14ac:dyDescent="0.35">
      <c r="A73" s="8" t="s">
        <v>113</v>
      </c>
      <c r="B73" s="8" t="s">
        <v>20</v>
      </c>
      <c r="C73" t="s">
        <v>184</v>
      </c>
      <c r="D73" s="2">
        <v>46051</v>
      </c>
      <c r="E73" s="19" t="s">
        <v>22</v>
      </c>
      <c r="F73" t="s">
        <v>185</v>
      </c>
      <c r="G73" s="8" t="s">
        <v>305</v>
      </c>
      <c r="H73" t="s">
        <v>444</v>
      </c>
      <c r="I73" t="s">
        <v>445</v>
      </c>
      <c r="J73" s="3">
        <v>33320000</v>
      </c>
      <c r="K73" s="3">
        <v>33320000</v>
      </c>
      <c r="L73" s="5">
        <v>207</v>
      </c>
      <c r="M73" s="5" t="s">
        <v>554</v>
      </c>
      <c r="N73" s="5"/>
      <c r="O73" s="5" t="s">
        <v>554</v>
      </c>
      <c r="P73" s="5"/>
      <c r="Q73" s="6">
        <v>46058</v>
      </c>
      <c r="R73" s="6">
        <v>46265</v>
      </c>
      <c r="S73" s="1">
        <v>0.60829999999999995</v>
      </c>
      <c r="T73" s="3">
        <v>20269667</v>
      </c>
      <c r="U73" t="s">
        <v>882</v>
      </c>
    </row>
    <row r="74" spans="1:21" ht="43.5" x14ac:dyDescent="0.35">
      <c r="A74" s="8" t="s">
        <v>113</v>
      </c>
      <c r="B74" s="8" t="s">
        <v>20</v>
      </c>
      <c r="C74" t="s">
        <v>186</v>
      </c>
      <c r="D74" s="2">
        <v>46051</v>
      </c>
      <c r="E74" s="19" t="s">
        <v>22</v>
      </c>
      <c r="F74" t="s">
        <v>187</v>
      </c>
      <c r="G74" s="8" t="s">
        <v>305</v>
      </c>
      <c r="H74" t="s">
        <v>446</v>
      </c>
      <c r="I74" t="s">
        <v>447</v>
      </c>
      <c r="J74" s="3">
        <v>64368000</v>
      </c>
      <c r="K74" s="3">
        <v>64368000</v>
      </c>
      <c r="L74" s="5">
        <v>210</v>
      </c>
      <c r="M74" s="5" t="s">
        <v>554</v>
      </c>
      <c r="N74" s="5"/>
      <c r="O74" s="5" t="s">
        <v>554</v>
      </c>
      <c r="P74" s="5"/>
      <c r="Q74" s="6">
        <v>46055</v>
      </c>
      <c r="R74" s="6">
        <v>46265</v>
      </c>
      <c r="S74" s="1">
        <v>0.62080000000000002</v>
      </c>
      <c r="T74" s="3">
        <v>39961800</v>
      </c>
      <c r="U74" t="s">
        <v>883</v>
      </c>
    </row>
    <row r="75" spans="1:21" x14ac:dyDescent="0.35">
      <c r="A75" s="8" t="s">
        <v>85</v>
      </c>
      <c r="B75" s="8" t="s">
        <v>20</v>
      </c>
      <c r="C75" t="s">
        <v>188</v>
      </c>
      <c r="D75" s="2">
        <v>46052</v>
      </c>
      <c r="E75" s="19" t="s">
        <v>22</v>
      </c>
      <c r="F75" t="s">
        <v>189</v>
      </c>
      <c r="G75" s="8" t="s">
        <v>304</v>
      </c>
      <c r="H75" t="s">
        <v>396</v>
      </c>
      <c r="I75" t="s">
        <v>397</v>
      </c>
      <c r="J75" s="3">
        <v>81158000</v>
      </c>
      <c r="K75" s="3">
        <v>81158000</v>
      </c>
      <c r="L75" s="5">
        <v>332</v>
      </c>
      <c r="M75" s="5" t="s">
        <v>554</v>
      </c>
      <c r="N75" s="5"/>
      <c r="O75" s="5" t="s">
        <v>554</v>
      </c>
      <c r="P75" s="5"/>
      <c r="Q75" s="2">
        <v>46055</v>
      </c>
      <c r="R75" s="6">
        <v>46387</v>
      </c>
      <c r="S75" s="1">
        <v>0.55000000000000004</v>
      </c>
      <c r="T75" s="3">
        <v>31000000</v>
      </c>
      <c r="U75" t="s">
        <v>884</v>
      </c>
    </row>
    <row r="76" spans="1:21" x14ac:dyDescent="0.35">
      <c r="A76" s="8" t="s">
        <v>67</v>
      </c>
      <c r="B76" s="8" t="s">
        <v>20</v>
      </c>
      <c r="C76" t="s">
        <v>190</v>
      </c>
      <c r="D76" s="2">
        <v>46052</v>
      </c>
      <c r="E76" s="19" t="s">
        <v>22</v>
      </c>
      <c r="F76" t="s">
        <v>191</v>
      </c>
      <c r="G76" s="8" t="s">
        <v>304</v>
      </c>
      <c r="H76" t="s">
        <v>448</v>
      </c>
      <c r="I76" t="s">
        <v>449</v>
      </c>
      <c r="J76" s="3">
        <v>2676462225</v>
      </c>
      <c r="K76" s="3">
        <v>2676462225</v>
      </c>
      <c r="L76" s="5">
        <v>1096</v>
      </c>
      <c r="M76" s="5" t="s">
        <v>554</v>
      </c>
      <c r="N76" s="5"/>
      <c r="O76" s="5" t="s">
        <v>554</v>
      </c>
      <c r="P76" s="5"/>
      <c r="Q76" s="6">
        <v>46077</v>
      </c>
      <c r="R76" s="6">
        <v>47173</v>
      </c>
      <c r="S76" s="1">
        <v>2.3770000000000002E-3</v>
      </c>
      <c r="T76" s="3">
        <v>636402360</v>
      </c>
      <c r="U76" t="s">
        <v>885</v>
      </c>
    </row>
    <row r="77" spans="1:21" x14ac:dyDescent="0.35">
      <c r="A77" s="8" t="s">
        <v>192</v>
      </c>
      <c r="B77" s="8" t="s">
        <v>20</v>
      </c>
      <c r="C77" t="s">
        <v>193</v>
      </c>
      <c r="D77" s="2">
        <v>46052</v>
      </c>
      <c r="E77" s="19" t="s">
        <v>22</v>
      </c>
      <c r="F77" t="s">
        <v>194</v>
      </c>
      <c r="G77" s="8" t="s">
        <v>304</v>
      </c>
      <c r="H77" t="s">
        <v>450</v>
      </c>
      <c r="I77" t="s">
        <v>451</v>
      </c>
      <c r="J77" s="3">
        <v>66952234</v>
      </c>
      <c r="K77" s="3">
        <v>66952234</v>
      </c>
      <c r="L77" s="5">
        <v>1066</v>
      </c>
      <c r="M77" s="5" t="s">
        <v>554</v>
      </c>
      <c r="N77" s="5"/>
      <c r="O77" s="5" t="s">
        <v>554</v>
      </c>
      <c r="P77" s="5"/>
      <c r="Q77" s="6">
        <v>46052</v>
      </c>
      <c r="R77" s="6">
        <v>47118</v>
      </c>
      <c r="S77" s="1">
        <v>0.13300000000000001</v>
      </c>
      <c r="T77" s="3">
        <v>8904360</v>
      </c>
      <c r="U77" t="s">
        <v>886</v>
      </c>
    </row>
    <row r="78" spans="1:21" ht="43.5" x14ac:dyDescent="0.35">
      <c r="A78" s="8" t="s">
        <v>113</v>
      </c>
      <c r="B78" s="8" t="s">
        <v>20</v>
      </c>
      <c r="C78" t="s">
        <v>195</v>
      </c>
      <c r="D78" s="2">
        <v>46052</v>
      </c>
      <c r="E78" s="19" t="s">
        <v>22</v>
      </c>
      <c r="F78" t="s">
        <v>196</v>
      </c>
      <c r="G78" s="8" t="s">
        <v>305</v>
      </c>
      <c r="H78" t="s">
        <v>452</v>
      </c>
      <c r="I78" t="s">
        <v>453</v>
      </c>
      <c r="J78" s="3">
        <v>33320000</v>
      </c>
      <c r="K78" s="3">
        <v>33320000</v>
      </c>
      <c r="L78" s="5">
        <v>213</v>
      </c>
      <c r="M78" s="5" t="s">
        <v>554</v>
      </c>
      <c r="N78" s="5"/>
      <c r="O78" s="5" t="s">
        <v>554</v>
      </c>
      <c r="P78" s="5"/>
      <c r="Q78" s="6">
        <v>46052</v>
      </c>
      <c r="R78" s="6">
        <v>46265</v>
      </c>
      <c r="S78" s="1">
        <v>0.60829999999999995</v>
      </c>
      <c r="T78" s="3">
        <v>20269667</v>
      </c>
      <c r="U78" t="s">
        <v>887</v>
      </c>
    </row>
    <row r="79" spans="1:21" ht="29" x14ac:dyDescent="0.35">
      <c r="A79" s="8" t="s">
        <v>120</v>
      </c>
      <c r="B79" s="8" t="s">
        <v>20</v>
      </c>
      <c r="C79" t="s">
        <v>197</v>
      </c>
      <c r="D79" s="2">
        <v>46052</v>
      </c>
      <c r="E79" s="19" t="s">
        <v>22</v>
      </c>
      <c r="F79" t="s">
        <v>198</v>
      </c>
      <c r="G79" s="8" t="s">
        <v>305</v>
      </c>
      <c r="H79" t="s">
        <v>454</v>
      </c>
      <c r="I79" t="s">
        <v>455</v>
      </c>
      <c r="J79" s="3">
        <v>83840000</v>
      </c>
      <c r="K79" s="3">
        <v>83840000</v>
      </c>
      <c r="L79" s="5">
        <v>242</v>
      </c>
      <c r="M79" s="5" t="s">
        <v>554</v>
      </c>
      <c r="N79" s="5"/>
      <c r="O79" s="5" t="s">
        <v>554</v>
      </c>
      <c r="P79" s="5"/>
      <c r="Q79" s="2">
        <v>46055</v>
      </c>
      <c r="R79" s="2">
        <v>46297</v>
      </c>
      <c r="S79" s="1">
        <v>0.75</v>
      </c>
      <c r="T79" s="3">
        <v>62880000</v>
      </c>
      <c r="U79" t="s">
        <v>888</v>
      </c>
    </row>
    <row r="80" spans="1:21" ht="29" x14ac:dyDescent="0.35">
      <c r="A80" s="8" t="s">
        <v>94</v>
      </c>
      <c r="B80" s="8" t="s">
        <v>20</v>
      </c>
      <c r="C80" t="s">
        <v>199</v>
      </c>
      <c r="D80" s="2">
        <v>46052</v>
      </c>
      <c r="E80" s="19" t="s">
        <v>22</v>
      </c>
      <c r="F80" t="s">
        <v>200</v>
      </c>
      <c r="G80" s="8" t="s">
        <v>305</v>
      </c>
      <c r="H80" t="s">
        <v>456</v>
      </c>
      <c r="I80" t="s">
        <v>457</v>
      </c>
      <c r="J80" s="3">
        <v>34122000</v>
      </c>
      <c r="K80" s="3">
        <v>34122000</v>
      </c>
      <c r="L80" s="5">
        <v>180</v>
      </c>
      <c r="M80" s="5" t="s">
        <v>554</v>
      </c>
      <c r="N80" s="5"/>
      <c r="O80" s="5" t="s">
        <v>554</v>
      </c>
      <c r="P80" s="5"/>
      <c r="Q80" s="2">
        <v>46065</v>
      </c>
      <c r="R80" s="2">
        <v>46245</v>
      </c>
      <c r="S80" s="1"/>
      <c r="T80" s="3"/>
      <c r="U80" t="s">
        <v>889</v>
      </c>
    </row>
    <row r="81" spans="1:21" ht="43.5" x14ac:dyDescent="0.35">
      <c r="A81" s="8" t="s">
        <v>113</v>
      </c>
      <c r="B81" s="8" t="s">
        <v>20</v>
      </c>
      <c r="C81" t="s">
        <v>201</v>
      </c>
      <c r="D81" s="2">
        <v>46052</v>
      </c>
      <c r="E81" s="19" t="s">
        <v>22</v>
      </c>
      <c r="F81" t="s">
        <v>148</v>
      </c>
      <c r="G81" s="8" t="s">
        <v>305</v>
      </c>
      <c r="H81" t="s">
        <v>458</v>
      </c>
      <c r="I81" t="s">
        <v>459</v>
      </c>
      <c r="J81" s="3">
        <v>32440000</v>
      </c>
      <c r="K81" s="3">
        <v>32440000</v>
      </c>
      <c r="L81" s="5">
        <v>208</v>
      </c>
      <c r="M81" s="5" t="s">
        <v>554</v>
      </c>
      <c r="N81" s="5"/>
      <c r="O81" s="5" t="s">
        <v>554</v>
      </c>
      <c r="P81" s="5"/>
      <c r="Q81" s="6">
        <v>46057</v>
      </c>
      <c r="R81" s="6">
        <v>46265</v>
      </c>
      <c r="S81" s="1">
        <v>0.61250000000000004</v>
      </c>
      <c r="T81" s="3">
        <v>19869500</v>
      </c>
      <c r="U81" t="s">
        <v>890</v>
      </c>
    </row>
    <row r="82" spans="1:21" ht="43.5" x14ac:dyDescent="0.35">
      <c r="A82" s="8" t="s">
        <v>113</v>
      </c>
      <c r="B82" s="8" t="s">
        <v>20</v>
      </c>
      <c r="C82" t="s">
        <v>202</v>
      </c>
      <c r="D82" s="2">
        <v>46052</v>
      </c>
      <c r="E82" s="19" t="s">
        <v>22</v>
      </c>
      <c r="F82" t="s">
        <v>187</v>
      </c>
      <c r="G82" s="8" t="s">
        <v>305</v>
      </c>
      <c r="H82" t="s">
        <v>460</v>
      </c>
      <c r="I82" t="s">
        <v>461</v>
      </c>
      <c r="J82" s="3">
        <v>64368000</v>
      </c>
      <c r="K82" s="3">
        <v>64368000</v>
      </c>
      <c r="L82" s="5">
        <v>210</v>
      </c>
      <c r="M82" s="5" t="s">
        <v>554</v>
      </c>
      <c r="N82" s="5"/>
      <c r="O82" s="5" t="s">
        <v>554</v>
      </c>
      <c r="P82" s="5"/>
      <c r="Q82" s="6">
        <v>46055</v>
      </c>
      <c r="R82" s="6">
        <v>46265</v>
      </c>
      <c r="S82" s="1">
        <v>0.62080000000000002</v>
      </c>
      <c r="T82" s="3">
        <v>39961800</v>
      </c>
      <c r="U82" t="s">
        <v>891</v>
      </c>
    </row>
    <row r="83" spans="1:21" ht="72.5" x14ac:dyDescent="0.35">
      <c r="A83" s="8" t="s">
        <v>149</v>
      </c>
      <c r="B83" s="8" t="s">
        <v>20</v>
      </c>
      <c r="C83" t="s">
        <v>203</v>
      </c>
      <c r="D83" s="2">
        <v>46052</v>
      </c>
      <c r="E83" s="19" t="s">
        <v>22</v>
      </c>
      <c r="F83" t="s">
        <v>204</v>
      </c>
      <c r="G83" s="8" t="s">
        <v>305</v>
      </c>
      <c r="H83" t="s">
        <v>462</v>
      </c>
      <c r="I83" t="s">
        <v>463</v>
      </c>
      <c r="J83" s="3">
        <v>25000000</v>
      </c>
      <c r="K83" s="3">
        <v>25000000</v>
      </c>
      <c r="L83" s="5">
        <v>240</v>
      </c>
      <c r="M83" s="5" t="s">
        <v>554</v>
      </c>
      <c r="N83" s="5"/>
      <c r="O83" s="5" t="s">
        <v>554</v>
      </c>
      <c r="P83" s="5"/>
      <c r="Q83" s="6">
        <v>46055</v>
      </c>
      <c r="R83" s="6">
        <v>46295</v>
      </c>
      <c r="S83" s="1">
        <v>0.64</v>
      </c>
      <c r="T83" s="3">
        <v>16099000</v>
      </c>
      <c r="U83" t="s">
        <v>892</v>
      </c>
    </row>
    <row r="84" spans="1:21" ht="29" x14ac:dyDescent="0.35">
      <c r="A84" s="8" t="s">
        <v>205</v>
      </c>
      <c r="B84" s="8" t="s">
        <v>20</v>
      </c>
      <c r="C84" t="s">
        <v>206</v>
      </c>
      <c r="D84" s="2">
        <v>46052</v>
      </c>
      <c r="E84" s="19" t="s">
        <v>22</v>
      </c>
      <c r="F84" t="s">
        <v>207</v>
      </c>
      <c r="G84" s="8" t="s">
        <v>305</v>
      </c>
      <c r="H84" t="s">
        <v>464</v>
      </c>
      <c r="I84" t="s">
        <v>465</v>
      </c>
      <c r="J84" s="3">
        <v>64368000</v>
      </c>
      <c r="K84" s="3">
        <v>64368000</v>
      </c>
      <c r="L84" s="5">
        <v>240</v>
      </c>
      <c r="M84" s="5" t="s">
        <v>554</v>
      </c>
      <c r="N84" s="5"/>
      <c r="O84" s="5" t="s">
        <v>554</v>
      </c>
      <c r="P84" s="5"/>
      <c r="Q84" s="2">
        <v>46055</v>
      </c>
      <c r="R84" s="2">
        <v>46295</v>
      </c>
      <c r="S84" s="1">
        <v>0.75</v>
      </c>
      <c r="T84" s="3">
        <v>48276000</v>
      </c>
      <c r="U84" t="s">
        <v>893</v>
      </c>
    </row>
    <row r="85" spans="1:21" ht="43.5" x14ac:dyDescent="0.35">
      <c r="A85" s="8" t="s">
        <v>113</v>
      </c>
      <c r="B85" s="8" t="s">
        <v>20</v>
      </c>
      <c r="C85" t="s">
        <v>208</v>
      </c>
      <c r="D85" s="2">
        <v>46052</v>
      </c>
      <c r="E85" s="19" t="s">
        <v>22</v>
      </c>
      <c r="F85" t="s">
        <v>148</v>
      </c>
      <c r="G85" s="8" t="s">
        <v>305</v>
      </c>
      <c r="H85" t="s">
        <v>466</v>
      </c>
      <c r="I85" t="s">
        <v>467</v>
      </c>
      <c r="J85" s="3">
        <v>31560000</v>
      </c>
      <c r="K85" s="3">
        <v>31560000</v>
      </c>
      <c r="L85" s="5">
        <v>208</v>
      </c>
      <c r="M85" s="5" t="s">
        <v>554</v>
      </c>
      <c r="N85" s="5"/>
      <c r="O85" s="5" t="s">
        <v>554</v>
      </c>
      <c r="P85" s="5"/>
      <c r="Q85" s="6">
        <v>46057</v>
      </c>
      <c r="R85" s="6">
        <v>46265</v>
      </c>
      <c r="S85" s="1">
        <v>0.61250000000000004</v>
      </c>
      <c r="T85" s="3">
        <v>19330500</v>
      </c>
      <c r="U85" t="s">
        <v>894</v>
      </c>
    </row>
    <row r="86" spans="1:21" ht="29" x14ac:dyDescent="0.35">
      <c r="A86" s="8" t="s">
        <v>209</v>
      </c>
      <c r="B86" s="8" t="s">
        <v>20</v>
      </c>
      <c r="C86" t="s">
        <v>210</v>
      </c>
      <c r="D86" s="2">
        <v>46052</v>
      </c>
      <c r="E86" s="19" t="s">
        <v>22</v>
      </c>
      <c r="F86" t="s">
        <v>211</v>
      </c>
      <c r="G86" s="8" t="s">
        <v>305</v>
      </c>
      <c r="H86" t="s">
        <v>468</v>
      </c>
      <c r="I86" t="s">
        <v>469</v>
      </c>
      <c r="J86" s="3">
        <v>18265000</v>
      </c>
      <c r="K86" s="3">
        <v>18265000</v>
      </c>
      <c r="L86" s="5">
        <v>150</v>
      </c>
      <c r="M86" s="5" t="s">
        <v>554</v>
      </c>
      <c r="N86" s="5"/>
      <c r="O86" s="5" t="s">
        <v>554</v>
      </c>
      <c r="P86" s="5"/>
      <c r="Q86" s="2">
        <v>46055</v>
      </c>
      <c r="R86" s="2">
        <v>46205</v>
      </c>
      <c r="S86" s="1">
        <v>1</v>
      </c>
      <c r="T86" s="3">
        <v>18265000</v>
      </c>
      <c r="U86" t="s">
        <v>895</v>
      </c>
    </row>
    <row r="87" spans="1:21" ht="29" x14ac:dyDescent="0.35">
      <c r="A87" s="8" t="s">
        <v>41</v>
      </c>
      <c r="B87" s="8" t="s">
        <v>20</v>
      </c>
      <c r="C87" t="s">
        <v>212</v>
      </c>
      <c r="D87" s="2">
        <v>46052</v>
      </c>
      <c r="E87" s="19" t="s">
        <v>22</v>
      </c>
      <c r="F87" t="s">
        <v>213</v>
      </c>
      <c r="G87" s="8" t="s">
        <v>305</v>
      </c>
      <c r="H87" t="s">
        <v>470</v>
      </c>
      <c r="I87" t="s">
        <v>471</v>
      </c>
      <c r="J87" s="3">
        <v>56000000</v>
      </c>
      <c r="K87" s="3">
        <v>56000000</v>
      </c>
      <c r="L87" s="5">
        <v>150</v>
      </c>
      <c r="M87" s="5" t="s">
        <v>554</v>
      </c>
      <c r="N87" s="5"/>
      <c r="O87" s="5" t="s">
        <v>554</v>
      </c>
      <c r="P87" s="5"/>
      <c r="Q87" s="6">
        <v>46052</v>
      </c>
      <c r="R87" s="6">
        <v>46202</v>
      </c>
      <c r="S87" s="1">
        <v>0.625</v>
      </c>
      <c r="T87" s="3">
        <v>35000000</v>
      </c>
      <c r="U87" t="s">
        <v>896</v>
      </c>
    </row>
    <row r="88" spans="1:21" ht="43.5" x14ac:dyDescent="0.35">
      <c r="A88" s="8" t="s">
        <v>113</v>
      </c>
      <c r="B88" s="8" t="s">
        <v>20</v>
      </c>
      <c r="C88" t="s">
        <v>214</v>
      </c>
      <c r="D88" s="2">
        <v>46052</v>
      </c>
      <c r="E88" s="19" t="s">
        <v>22</v>
      </c>
      <c r="F88" t="s">
        <v>148</v>
      </c>
      <c r="G88" s="8" t="s">
        <v>305</v>
      </c>
      <c r="H88" t="s">
        <v>472</v>
      </c>
      <c r="I88" t="s">
        <v>473</v>
      </c>
      <c r="J88" s="3">
        <v>32440000</v>
      </c>
      <c r="K88" s="3">
        <v>32440000</v>
      </c>
      <c r="L88" s="5">
        <v>206</v>
      </c>
      <c r="M88" s="5" t="s">
        <v>554</v>
      </c>
      <c r="N88" s="5"/>
      <c r="O88" s="5" t="s">
        <v>554</v>
      </c>
      <c r="P88" s="5"/>
      <c r="Q88" s="6">
        <v>46059</v>
      </c>
      <c r="R88" s="6">
        <v>46265</v>
      </c>
      <c r="S88" s="1">
        <v>0.60419999999999996</v>
      </c>
      <c r="T88" s="3">
        <v>19599167</v>
      </c>
      <c r="U88" t="s">
        <v>897</v>
      </c>
    </row>
    <row r="89" spans="1:21" ht="43.5" x14ac:dyDescent="0.35">
      <c r="A89" s="8" t="s">
        <v>113</v>
      </c>
      <c r="B89" s="8" t="s">
        <v>20</v>
      </c>
      <c r="C89" t="s">
        <v>215</v>
      </c>
      <c r="D89" s="2">
        <v>46052</v>
      </c>
      <c r="E89" s="19" t="s">
        <v>22</v>
      </c>
      <c r="F89" t="s">
        <v>148</v>
      </c>
      <c r="G89" s="8" t="s">
        <v>305</v>
      </c>
      <c r="H89" t="s">
        <v>474</v>
      </c>
      <c r="I89" t="s">
        <v>475</v>
      </c>
      <c r="J89" s="3">
        <v>29224000</v>
      </c>
      <c r="K89" s="3">
        <v>29224000</v>
      </c>
      <c r="L89" s="5">
        <v>206</v>
      </c>
      <c r="M89" s="5" t="s">
        <v>554</v>
      </c>
      <c r="N89" s="5"/>
      <c r="O89" s="5" t="s">
        <v>554</v>
      </c>
      <c r="P89" s="5"/>
      <c r="Q89" s="6">
        <v>46059</v>
      </c>
      <c r="R89" s="6">
        <v>46265</v>
      </c>
      <c r="S89" s="1">
        <v>0.60419999999999996</v>
      </c>
      <c r="T89" s="3">
        <v>17656167</v>
      </c>
      <c r="U89" t="s">
        <v>898</v>
      </c>
    </row>
    <row r="90" spans="1:21" ht="43.5" x14ac:dyDescent="0.35">
      <c r="A90" s="8" t="s">
        <v>113</v>
      </c>
      <c r="B90" s="8" t="s">
        <v>20</v>
      </c>
      <c r="C90" t="s">
        <v>216</v>
      </c>
      <c r="D90" s="2">
        <v>46052</v>
      </c>
      <c r="E90" s="19" t="s">
        <v>22</v>
      </c>
      <c r="F90" t="s">
        <v>217</v>
      </c>
      <c r="G90" s="8" t="s">
        <v>305</v>
      </c>
      <c r="H90" t="s">
        <v>476</v>
      </c>
      <c r="I90" t="s">
        <v>477</v>
      </c>
      <c r="J90" s="3">
        <v>62784000</v>
      </c>
      <c r="K90" s="3">
        <v>62784000</v>
      </c>
      <c r="L90" s="5">
        <v>201</v>
      </c>
      <c r="M90" s="5" t="s">
        <v>554</v>
      </c>
      <c r="N90" s="5"/>
      <c r="O90" s="5" t="s">
        <v>554</v>
      </c>
      <c r="P90" s="5"/>
      <c r="Q90" s="6">
        <v>46064</v>
      </c>
      <c r="R90" s="6">
        <v>46265</v>
      </c>
      <c r="S90" s="1">
        <v>0.58330000000000004</v>
      </c>
      <c r="T90" s="3">
        <v>36624000</v>
      </c>
      <c r="U90" t="s">
        <v>899</v>
      </c>
    </row>
    <row r="91" spans="1:21" ht="43.5" x14ac:dyDescent="0.35">
      <c r="A91" s="8" t="s">
        <v>113</v>
      </c>
      <c r="B91" s="8" t="s">
        <v>20</v>
      </c>
      <c r="C91" t="s">
        <v>218</v>
      </c>
      <c r="D91" s="2">
        <v>46052</v>
      </c>
      <c r="E91" s="19" t="s">
        <v>22</v>
      </c>
      <c r="F91" t="s">
        <v>148</v>
      </c>
      <c r="G91" s="8" t="s">
        <v>305</v>
      </c>
      <c r="H91" t="s">
        <v>478</v>
      </c>
      <c r="I91" t="s">
        <v>479</v>
      </c>
      <c r="J91" s="3">
        <v>53680000</v>
      </c>
      <c r="K91" s="3">
        <v>53680000</v>
      </c>
      <c r="L91" s="5">
        <v>189</v>
      </c>
      <c r="M91" s="5" t="s">
        <v>554</v>
      </c>
      <c r="N91" s="5"/>
      <c r="O91" s="5" t="s">
        <v>554</v>
      </c>
      <c r="P91" s="5"/>
      <c r="Q91" s="6">
        <v>46076</v>
      </c>
      <c r="R91" s="6">
        <v>46265</v>
      </c>
      <c r="S91" s="1">
        <v>0.5333</v>
      </c>
      <c r="T91" s="3">
        <v>28629333</v>
      </c>
      <c r="U91" t="s">
        <v>900</v>
      </c>
    </row>
    <row r="92" spans="1:21" ht="29" x14ac:dyDescent="0.35">
      <c r="A92" s="8" t="s">
        <v>30</v>
      </c>
      <c r="B92" s="8" t="s">
        <v>20</v>
      </c>
      <c r="C92" t="s">
        <v>219</v>
      </c>
      <c r="D92" s="2">
        <v>46052</v>
      </c>
      <c r="E92" s="19" t="s">
        <v>22</v>
      </c>
      <c r="F92" t="s">
        <v>220</v>
      </c>
      <c r="G92" s="8" t="s">
        <v>305</v>
      </c>
      <c r="H92" t="s">
        <v>480</v>
      </c>
      <c r="I92" t="s">
        <v>481</v>
      </c>
      <c r="J92" s="3">
        <v>44268000</v>
      </c>
      <c r="K92" s="3">
        <v>44268000</v>
      </c>
      <c r="L92" s="5">
        <v>180</v>
      </c>
      <c r="M92" s="5" t="s">
        <v>554</v>
      </c>
      <c r="N92" s="5"/>
      <c r="O92" s="5" t="s">
        <v>554</v>
      </c>
      <c r="P92" s="5"/>
      <c r="Q92" s="6">
        <v>46055</v>
      </c>
      <c r="R92" s="6">
        <v>46235</v>
      </c>
      <c r="S92" s="1">
        <v>0.83</v>
      </c>
      <c r="T92" s="3">
        <v>36890000</v>
      </c>
      <c r="U92" t="s">
        <v>901</v>
      </c>
    </row>
    <row r="93" spans="1:21" ht="29" x14ac:dyDescent="0.35">
      <c r="A93" s="8" t="s">
        <v>41</v>
      </c>
      <c r="B93" s="8" t="s">
        <v>20</v>
      </c>
      <c r="C93" t="s">
        <v>221</v>
      </c>
      <c r="D93" s="2">
        <v>46052</v>
      </c>
      <c r="E93" s="19" t="s">
        <v>22</v>
      </c>
      <c r="F93" t="s">
        <v>222</v>
      </c>
      <c r="G93" s="8" t="s">
        <v>305</v>
      </c>
      <c r="H93" t="s">
        <v>482</v>
      </c>
      <c r="I93" t="s">
        <v>483</v>
      </c>
      <c r="J93" s="3">
        <v>72000000</v>
      </c>
      <c r="K93" s="3">
        <v>72000000</v>
      </c>
      <c r="L93" s="5">
        <v>242</v>
      </c>
      <c r="M93" s="5" t="s">
        <v>554</v>
      </c>
      <c r="N93" s="5"/>
      <c r="O93" s="5" t="s">
        <v>554</v>
      </c>
      <c r="P93" s="5"/>
      <c r="Q93" s="6">
        <v>46052</v>
      </c>
      <c r="R93" s="6">
        <v>46294</v>
      </c>
      <c r="S93" s="1">
        <v>0.5</v>
      </c>
      <c r="T93" s="3">
        <v>36000000</v>
      </c>
      <c r="U93" t="s">
        <v>902</v>
      </c>
    </row>
    <row r="94" spans="1:21" ht="29" x14ac:dyDescent="0.35">
      <c r="A94" s="8" t="s">
        <v>120</v>
      </c>
      <c r="B94" s="8" t="s">
        <v>20</v>
      </c>
      <c r="C94" t="s">
        <v>223</v>
      </c>
      <c r="D94" s="2">
        <v>46052</v>
      </c>
      <c r="E94" s="19" t="s">
        <v>22</v>
      </c>
      <c r="F94" t="s">
        <v>224</v>
      </c>
      <c r="G94" s="8" t="s">
        <v>305</v>
      </c>
      <c r="H94" t="s">
        <v>484</v>
      </c>
      <c r="I94" t="s">
        <v>485</v>
      </c>
      <c r="J94" s="3">
        <v>45000000</v>
      </c>
      <c r="K94" s="3">
        <v>45000000</v>
      </c>
      <c r="L94" s="5">
        <v>149</v>
      </c>
      <c r="M94" s="5" t="s">
        <v>554</v>
      </c>
      <c r="N94" s="5"/>
      <c r="O94" s="5" t="s">
        <v>554</v>
      </c>
      <c r="P94" s="5"/>
      <c r="Q94" s="6">
        <v>46062</v>
      </c>
      <c r="R94" s="6">
        <v>46211</v>
      </c>
      <c r="S94" s="1">
        <v>1</v>
      </c>
      <c r="T94" s="3">
        <v>45000000</v>
      </c>
      <c r="U94" t="s">
        <v>903</v>
      </c>
    </row>
    <row r="95" spans="1:21" ht="43.5" x14ac:dyDescent="0.35">
      <c r="A95" s="8" t="s">
        <v>113</v>
      </c>
      <c r="B95" s="8" t="s">
        <v>20</v>
      </c>
      <c r="C95" t="s">
        <v>225</v>
      </c>
      <c r="D95" s="2">
        <v>46052</v>
      </c>
      <c r="E95" s="19" t="s">
        <v>22</v>
      </c>
      <c r="F95" t="s">
        <v>174</v>
      </c>
      <c r="G95" s="8" t="s">
        <v>305</v>
      </c>
      <c r="H95" t="s">
        <v>486</v>
      </c>
      <c r="I95" t="s">
        <v>487</v>
      </c>
      <c r="J95" s="3">
        <v>50952000</v>
      </c>
      <c r="K95" s="3">
        <v>50952000</v>
      </c>
      <c r="L95" s="5">
        <v>213</v>
      </c>
      <c r="M95" s="5" t="s">
        <v>554</v>
      </c>
      <c r="N95" s="5"/>
      <c r="O95" s="5" t="s">
        <v>554</v>
      </c>
      <c r="P95" s="5"/>
      <c r="Q95" s="6">
        <v>46052</v>
      </c>
      <c r="R95" s="6">
        <v>46265</v>
      </c>
      <c r="S95" s="1">
        <v>0.60829999999999995</v>
      </c>
      <c r="T95" s="3">
        <v>30995800</v>
      </c>
      <c r="U95" t="s">
        <v>904</v>
      </c>
    </row>
    <row r="96" spans="1:21" ht="29" x14ac:dyDescent="0.35">
      <c r="A96" s="8" t="s">
        <v>30</v>
      </c>
      <c r="B96" s="8" t="s">
        <v>20</v>
      </c>
      <c r="C96" t="s">
        <v>226</v>
      </c>
      <c r="D96" s="2">
        <v>46052</v>
      </c>
      <c r="E96" s="19" t="s">
        <v>227</v>
      </c>
      <c r="F96" t="s">
        <v>228</v>
      </c>
      <c r="G96" s="8" t="s">
        <v>305</v>
      </c>
      <c r="H96" t="s">
        <v>488</v>
      </c>
      <c r="I96" t="s">
        <v>489</v>
      </c>
      <c r="J96" s="3">
        <v>19920000</v>
      </c>
      <c r="K96" s="3">
        <v>19920000</v>
      </c>
      <c r="L96" s="5">
        <v>365</v>
      </c>
      <c r="M96" s="5" t="s">
        <v>554</v>
      </c>
      <c r="N96" s="5"/>
      <c r="O96" s="5" t="s">
        <v>554</v>
      </c>
      <c r="P96" s="5"/>
      <c r="Q96" s="6">
        <v>46052</v>
      </c>
      <c r="R96" s="6">
        <v>46417</v>
      </c>
      <c r="S96" s="1">
        <v>0.5</v>
      </c>
      <c r="T96" s="3">
        <v>9960000</v>
      </c>
      <c r="U96" t="s">
        <v>905</v>
      </c>
    </row>
    <row r="97" spans="1:21" ht="43.5" x14ac:dyDescent="0.35">
      <c r="A97" s="8" t="s">
        <v>113</v>
      </c>
      <c r="B97" s="8" t="s">
        <v>20</v>
      </c>
      <c r="C97" t="s">
        <v>229</v>
      </c>
      <c r="D97" s="2">
        <v>46052</v>
      </c>
      <c r="E97" s="19" t="s">
        <v>22</v>
      </c>
      <c r="F97" t="s">
        <v>187</v>
      </c>
      <c r="G97" s="8" t="s">
        <v>305</v>
      </c>
      <c r="H97" t="s">
        <v>490</v>
      </c>
      <c r="I97" t="s">
        <v>491</v>
      </c>
      <c r="J97" s="3">
        <v>64368000</v>
      </c>
      <c r="K97" s="3">
        <v>64368000</v>
      </c>
      <c r="L97" s="5">
        <v>210</v>
      </c>
      <c r="M97" s="5" t="s">
        <v>554</v>
      </c>
      <c r="N97" s="5"/>
      <c r="O97" s="5" t="s">
        <v>554</v>
      </c>
      <c r="P97" s="5"/>
      <c r="Q97" s="6">
        <v>46055</v>
      </c>
      <c r="R97" s="6">
        <v>46265</v>
      </c>
      <c r="S97" s="1">
        <v>0.62080000000000002</v>
      </c>
      <c r="T97" s="3">
        <v>39961800</v>
      </c>
      <c r="U97" t="s">
        <v>906</v>
      </c>
    </row>
    <row r="98" spans="1:21" ht="43.5" x14ac:dyDescent="0.35">
      <c r="A98" s="8" t="s">
        <v>113</v>
      </c>
      <c r="B98" s="8" t="s">
        <v>20</v>
      </c>
      <c r="C98" t="s">
        <v>230</v>
      </c>
      <c r="D98" s="2">
        <v>46052</v>
      </c>
      <c r="E98" s="19" t="s">
        <v>22</v>
      </c>
      <c r="F98" t="s">
        <v>148</v>
      </c>
      <c r="G98" s="8" t="s">
        <v>305</v>
      </c>
      <c r="H98" t="s">
        <v>492</v>
      </c>
      <c r="I98" t="s">
        <v>493</v>
      </c>
      <c r="J98" s="3">
        <v>45496000</v>
      </c>
      <c r="K98" s="3">
        <v>45496000</v>
      </c>
      <c r="L98" s="5">
        <v>206</v>
      </c>
      <c r="M98" s="5" t="s">
        <v>554</v>
      </c>
      <c r="N98" s="5"/>
      <c r="O98" s="5" t="s">
        <v>554</v>
      </c>
      <c r="P98" s="5"/>
      <c r="Q98" s="6">
        <v>46059</v>
      </c>
      <c r="R98" s="6">
        <v>46265</v>
      </c>
      <c r="S98" s="1">
        <v>0.60419999999999996</v>
      </c>
      <c r="T98" s="3">
        <v>27487167</v>
      </c>
      <c r="U98" t="s">
        <v>907</v>
      </c>
    </row>
    <row r="99" spans="1:21" ht="29" x14ac:dyDescent="0.35">
      <c r="A99" s="8" t="s">
        <v>24</v>
      </c>
      <c r="B99" s="8" t="s">
        <v>20</v>
      </c>
      <c r="C99" t="s">
        <v>231</v>
      </c>
      <c r="D99" s="2">
        <v>46052</v>
      </c>
      <c r="E99" s="19" t="s">
        <v>22</v>
      </c>
      <c r="F99" t="s">
        <v>232</v>
      </c>
      <c r="G99" s="8" t="s">
        <v>304</v>
      </c>
      <c r="H99" t="s">
        <v>494</v>
      </c>
      <c r="I99" t="s">
        <v>495</v>
      </c>
      <c r="J99" s="3">
        <v>17321640</v>
      </c>
      <c r="K99" s="3">
        <v>17321640</v>
      </c>
      <c r="L99" s="5">
        <v>274</v>
      </c>
      <c r="M99" s="5" t="s">
        <v>554</v>
      </c>
      <c r="N99" s="5"/>
      <c r="O99" s="5" t="s">
        <v>554</v>
      </c>
      <c r="P99" s="5"/>
      <c r="Q99" s="6">
        <v>46052</v>
      </c>
      <c r="R99" s="6">
        <v>46326</v>
      </c>
      <c r="S99" s="1">
        <v>0.43</v>
      </c>
      <c r="T99" s="3">
        <v>12825225</v>
      </c>
      <c r="U99" t="s">
        <v>908</v>
      </c>
    </row>
    <row r="100" spans="1:21" ht="43.5" x14ac:dyDescent="0.35">
      <c r="A100" s="8" t="s">
        <v>113</v>
      </c>
      <c r="B100" s="8" t="s">
        <v>20</v>
      </c>
      <c r="C100" t="s">
        <v>233</v>
      </c>
      <c r="D100" s="2">
        <v>46052</v>
      </c>
      <c r="E100" s="19" t="s">
        <v>22</v>
      </c>
      <c r="F100" t="s">
        <v>185</v>
      </c>
      <c r="G100" s="8" t="s">
        <v>305</v>
      </c>
      <c r="H100" t="s">
        <v>496</v>
      </c>
      <c r="I100" t="s">
        <v>497</v>
      </c>
      <c r="J100" s="3">
        <v>33320000</v>
      </c>
      <c r="K100" s="3">
        <v>33320000</v>
      </c>
      <c r="L100" s="5">
        <v>213</v>
      </c>
      <c r="M100" s="5" t="s">
        <v>554</v>
      </c>
      <c r="N100" s="5"/>
      <c r="O100" s="5" t="s">
        <v>554</v>
      </c>
      <c r="P100" s="5"/>
      <c r="Q100" s="6">
        <v>46052</v>
      </c>
      <c r="R100" s="6">
        <v>46265</v>
      </c>
      <c r="S100" s="1">
        <v>0.60829999999999995</v>
      </c>
      <c r="T100" s="3">
        <v>20269667</v>
      </c>
      <c r="U100" t="s">
        <v>909</v>
      </c>
    </row>
    <row r="101" spans="1:21" ht="43.5" x14ac:dyDescent="0.35">
      <c r="A101" s="8" t="s">
        <v>113</v>
      </c>
      <c r="B101" s="8" t="s">
        <v>20</v>
      </c>
      <c r="C101" t="s">
        <v>234</v>
      </c>
      <c r="D101" s="2">
        <v>46052</v>
      </c>
      <c r="E101" s="19" t="s">
        <v>22</v>
      </c>
      <c r="F101" t="s">
        <v>148</v>
      </c>
      <c r="G101" s="8" t="s">
        <v>305</v>
      </c>
      <c r="H101" t="s">
        <v>498</v>
      </c>
      <c r="I101" t="s">
        <v>499</v>
      </c>
      <c r="J101" s="3">
        <v>33320000</v>
      </c>
      <c r="K101" s="3">
        <v>33320000</v>
      </c>
      <c r="L101" s="5">
        <v>207</v>
      </c>
      <c r="M101" s="5" t="s">
        <v>554</v>
      </c>
      <c r="N101" s="5"/>
      <c r="O101" s="5" t="s">
        <v>554</v>
      </c>
      <c r="P101" s="5"/>
      <c r="Q101" s="6">
        <v>46058</v>
      </c>
      <c r="R101" s="6">
        <v>46265</v>
      </c>
      <c r="S101" s="1">
        <v>0.60829999999999995</v>
      </c>
      <c r="T101" s="3">
        <v>20269667</v>
      </c>
      <c r="U101" t="s">
        <v>910</v>
      </c>
    </row>
    <row r="102" spans="1:21" x14ac:dyDescent="0.35">
      <c r="A102" s="8" t="s">
        <v>94</v>
      </c>
      <c r="B102" s="8" t="s">
        <v>20</v>
      </c>
      <c r="C102" t="s">
        <v>235</v>
      </c>
      <c r="D102" s="2">
        <v>46052</v>
      </c>
      <c r="E102" s="19" t="s">
        <v>22</v>
      </c>
      <c r="F102" t="s">
        <v>236</v>
      </c>
      <c r="G102" s="8" t="s">
        <v>304</v>
      </c>
      <c r="H102" t="s">
        <v>500</v>
      </c>
      <c r="I102" t="s">
        <v>501</v>
      </c>
      <c r="J102" s="3">
        <v>178500000</v>
      </c>
      <c r="K102" s="3">
        <v>178500000</v>
      </c>
      <c r="L102" s="5">
        <v>364</v>
      </c>
      <c r="M102" s="5" t="s">
        <v>554</v>
      </c>
      <c r="N102" s="5"/>
      <c r="O102" s="5" t="s">
        <v>554</v>
      </c>
      <c r="P102" s="5"/>
      <c r="Q102" s="2">
        <v>46069</v>
      </c>
      <c r="R102" s="2">
        <v>46433</v>
      </c>
      <c r="S102" s="1"/>
      <c r="T102" s="3"/>
      <c r="U102" t="s">
        <v>911</v>
      </c>
    </row>
    <row r="103" spans="1:21" x14ac:dyDescent="0.35">
      <c r="A103" s="8" t="s">
        <v>94</v>
      </c>
      <c r="B103" s="8" t="s">
        <v>20</v>
      </c>
      <c r="C103" t="s">
        <v>237</v>
      </c>
      <c r="D103" s="2">
        <v>46052</v>
      </c>
      <c r="E103" s="19" t="s">
        <v>22</v>
      </c>
      <c r="F103" t="s">
        <v>236</v>
      </c>
      <c r="G103" s="8" t="s">
        <v>304</v>
      </c>
      <c r="H103" t="s">
        <v>502</v>
      </c>
      <c r="I103" t="s">
        <v>503</v>
      </c>
      <c r="J103" s="3">
        <v>178500000</v>
      </c>
      <c r="K103" s="3">
        <v>178500000</v>
      </c>
      <c r="L103" s="5">
        <v>364</v>
      </c>
      <c r="M103" s="5" t="s">
        <v>554</v>
      </c>
      <c r="N103" s="5"/>
      <c r="O103" s="5" t="s">
        <v>554</v>
      </c>
      <c r="P103" s="5"/>
      <c r="Q103" s="2">
        <v>46069</v>
      </c>
      <c r="R103" s="2">
        <v>46433</v>
      </c>
      <c r="S103" s="1"/>
      <c r="T103" s="3"/>
      <c r="U103" t="s">
        <v>912</v>
      </c>
    </row>
    <row r="104" spans="1:21" ht="29" x14ac:dyDescent="0.35">
      <c r="A104" s="8" t="s">
        <v>41</v>
      </c>
      <c r="B104" s="8" t="s">
        <v>20</v>
      </c>
      <c r="C104" t="s">
        <v>238</v>
      </c>
      <c r="D104" s="2">
        <v>46052</v>
      </c>
      <c r="E104" s="19" t="s">
        <v>22</v>
      </c>
      <c r="F104" t="s">
        <v>239</v>
      </c>
      <c r="G104" s="8" t="s">
        <v>305</v>
      </c>
      <c r="H104" t="s">
        <v>504</v>
      </c>
      <c r="I104" t="s">
        <v>505</v>
      </c>
      <c r="J104" s="3">
        <v>72000000</v>
      </c>
      <c r="K104" s="3">
        <v>72000000</v>
      </c>
      <c r="L104" s="5">
        <v>241</v>
      </c>
      <c r="M104" s="5" t="s">
        <v>554</v>
      </c>
      <c r="N104" s="5"/>
      <c r="O104" s="5" t="s">
        <v>554</v>
      </c>
      <c r="P104" s="5"/>
      <c r="Q104" s="6">
        <v>46055</v>
      </c>
      <c r="R104" s="6">
        <v>46296</v>
      </c>
      <c r="S104" s="1">
        <v>0.63</v>
      </c>
      <c r="T104" s="3">
        <v>45000000</v>
      </c>
      <c r="U104" t="s">
        <v>913</v>
      </c>
    </row>
    <row r="105" spans="1:21" ht="43.5" x14ac:dyDescent="0.35">
      <c r="A105" s="8" t="s">
        <v>113</v>
      </c>
      <c r="B105" s="8" t="s">
        <v>20</v>
      </c>
      <c r="C105" t="s">
        <v>240</v>
      </c>
      <c r="D105" s="2">
        <v>46052</v>
      </c>
      <c r="E105" s="19" t="s">
        <v>22</v>
      </c>
      <c r="F105" t="s">
        <v>241</v>
      </c>
      <c r="G105" s="8" t="s">
        <v>305</v>
      </c>
      <c r="H105" t="s">
        <v>506</v>
      </c>
      <c r="I105" t="s">
        <v>507</v>
      </c>
      <c r="J105" s="3">
        <v>50952000</v>
      </c>
      <c r="K105" s="3">
        <v>50952000</v>
      </c>
      <c r="L105" s="5">
        <v>213</v>
      </c>
      <c r="M105" s="5" t="s">
        <v>554</v>
      </c>
      <c r="N105" s="5"/>
      <c r="O105" s="5" t="s">
        <v>554</v>
      </c>
      <c r="P105" s="5"/>
      <c r="Q105" s="6">
        <v>46052</v>
      </c>
      <c r="R105" s="6">
        <v>46265</v>
      </c>
      <c r="S105" s="1">
        <v>0.60419999999999996</v>
      </c>
      <c r="T105" s="3">
        <v>30783500</v>
      </c>
      <c r="U105" t="s">
        <v>914</v>
      </c>
    </row>
    <row r="106" spans="1:21" ht="43.5" x14ac:dyDescent="0.35">
      <c r="A106" s="8" t="s">
        <v>106</v>
      </c>
      <c r="B106" s="8" t="s">
        <v>20</v>
      </c>
      <c r="C106" t="s">
        <v>242</v>
      </c>
      <c r="D106" s="2">
        <v>46052</v>
      </c>
      <c r="E106" s="19" t="s">
        <v>22</v>
      </c>
      <c r="F106" t="s">
        <v>243</v>
      </c>
      <c r="G106" s="8" t="s">
        <v>304</v>
      </c>
      <c r="H106" t="s">
        <v>508</v>
      </c>
      <c r="I106" t="s">
        <v>509</v>
      </c>
      <c r="J106" s="3">
        <v>55000000</v>
      </c>
      <c r="K106" s="3">
        <v>55000000</v>
      </c>
      <c r="L106" s="5">
        <v>243</v>
      </c>
      <c r="M106" s="5" t="s">
        <v>554</v>
      </c>
      <c r="N106" s="5"/>
      <c r="O106" s="5" t="s">
        <v>554</v>
      </c>
      <c r="P106" s="5"/>
      <c r="Q106" s="6">
        <v>46052</v>
      </c>
      <c r="R106" s="6">
        <v>46295</v>
      </c>
      <c r="S106" s="1">
        <v>0.375</v>
      </c>
      <c r="T106" s="3">
        <v>20625000</v>
      </c>
      <c r="U106" t="s">
        <v>915</v>
      </c>
    </row>
    <row r="107" spans="1:21" ht="43.5" x14ac:dyDescent="0.35">
      <c r="A107" s="8" t="s">
        <v>113</v>
      </c>
      <c r="B107" s="8" t="s">
        <v>20</v>
      </c>
      <c r="C107" t="s">
        <v>244</v>
      </c>
      <c r="D107" s="2">
        <v>46052</v>
      </c>
      <c r="E107" s="19" t="s">
        <v>22</v>
      </c>
      <c r="F107" t="s">
        <v>148</v>
      </c>
      <c r="G107" s="8" t="s">
        <v>305</v>
      </c>
      <c r="H107" t="s">
        <v>510</v>
      </c>
      <c r="I107" t="s">
        <v>511</v>
      </c>
      <c r="J107" s="3">
        <v>31560000</v>
      </c>
      <c r="K107" s="3">
        <v>31560000</v>
      </c>
      <c r="L107" s="5">
        <v>202</v>
      </c>
      <c r="M107" s="5" t="s">
        <v>554</v>
      </c>
      <c r="N107" s="5"/>
      <c r="O107" s="5" t="s">
        <v>554</v>
      </c>
      <c r="P107" s="5"/>
      <c r="Q107" s="6">
        <v>46063</v>
      </c>
      <c r="R107" s="6">
        <v>46265</v>
      </c>
      <c r="S107" s="1">
        <v>0.58750000000000002</v>
      </c>
      <c r="T107" s="3">
        <v>18541500</v>
      </c>
      <c r="U107" t="s">
        <v>916</v>
      </c>
    </row>
    <row r="108" spans="1:21" ht="43.5" x14ac:dyDescent="0.35">
      <c r="A108" s="8" t="s">
        <v>113</v>
      </c>
      <c r="B108" s="8" t="s">
        <v>20</v>
      </c>
      <c r="C108" t="s">
        <v>245</v>
      </c>
      <c r="D108" s="2">
        <v>46052</v>
      </c>
      <c r="E108" s="19" t="s">
        <v>22</v>
      </c>
      <c r="F108" t="s">
        <v>246</v>
      </c>
      <c r="G108" s="8" t="s">
        <v>304</v>
      </c>
      <c r="H108" t="s">
        <v>512</v>
      </c>
      <c r="I108" t="s">
        <v>513</v>
      </c>
      <c r="J108" s="3">
        <v>70000000</v>
      </c>
      <c r="K108" s="3">
        <v>70000000</v>
      </c>
      <c r="L108" s="5">
        <v>92</v>
      </c>
      <c r="M108" s="5" t="s">
        <v>554</v>
      </c>
      <c r="N108" s="5"/>
      <c r="O108" s="5" t="s">
        <v>554</v>
      </c>
      <c r="P108" s="5"/>
      <c r="Q108" s="6">
        <v>46092</v>
      </c>
      <c r="R108" s="6">
        <v>46184</v>
      </c>
      <c r="S108" s="1">
        <v>0.97099999999999997</v>
      </c>
      <c r="T108" s="3">
        <v>67972800</v>
      </c>
      <c r="U108" t="s">
        <v>917</v>
      </c>
    </row>
    <row r="109" spans="1:21" ht="87" x14ac:dyDescent="0.35">
      <c r="A109" s="8" t="s">
        <v>247</v>
      </c>
      <c r="B109" s="8" t="s">
        <v>38</v>
      </c>
      <c r="C109" t="s">
        <v>248</v>
      </c>
      <c r="D109" s="2">
        <v>46055</v>
      </c>
      <c r="E109" s="19" t="s">
        <v>22</v>
      </c>
      <c r="F109" t="s">
        <v>249</v>
      </c>
      <c r="G109" s="8" t="s">
        <v>304</v>
      </c>
      <c r="H109" t="s">
        <v>514</v>
      </c>
      <c r="I109" t="s">
        <v>515</v>
      </c>
      <c r="J109" s="3">
        <v>2479361470</v>
      </c>
      <c r="K109" s="3">
        <v>2479361470</v>
      </c>
      <c r="L109" s="5">
        <v>1095</v>
      </c>
      <c r="M109" s="5" t="s">
        <v>554</v>
      </c>
      <c r="N109" s="5"/>
      <c r="O109" s="5" t="s">
        <v>554</v>
      </c>
      <c r="P109" s="5"/>
      <c r="Q109" s="2">
        <v>46058</v>
      </c>
      <c r="R109" s="2">
        <v>47153</v>
      </c>
      <c r="S109" s="1">
        <v>0.23</v>
      </c>
      <c r="T109" s="3">
        <v>561246194</v>
      </c>
      <c r="U109" t="s">
        <v>918</v>
      </c>
    </row>
    <row r="110" spans="1:21" ht="29" x14ac:dyDescent="0.35">
      <c r="A110" s="8" t="s">
        <v>250</v>
      </c>
      <c r="B110" s="8" t="s">
        <v>38</v>
      </c>
      <c r="C110" t="s">
        <v>251</v>
      </c>
      <c r="D110" s="2">
        <v>46058</v>
      </c>
      <c r="E110" s="19" t="s">
        <v>180</v>
      </c>
      <c r="F110" t="s">
        <v>252</v>
      </c>
      <c r="G110" s="8" t="s">
        <v>304</v>
      </c>
      <c r="H110" t="s">
        <v>516</v>
      </c>
      <c r="I110" t="s">
        <v>517</v>
      </c>
      <c r="J110" s="3">
        <v>3858846332</v>
      </c>
      <c r="K110" s="3">
        <v>3858846332</v>
      </c>
      <c r="L110" s="5">
        <v>729</v>
      </c>
      <c r="M110" s="5" t="s">
        <v>554</v>
      </c>
      <c r="N110" s="5"/>
      <c r="O110" s="5" t="s">
        <v>554</v>
      </c>
      <c r="P110" s="5"/>
      <c r="Q110" s="2">
        <v>46070</v>
      </c>
      <c r="R110" s="2">
        <v>46799</v>
      </c>
      <c r="S110" s="1">
        <v>0.1847</v>
      </c>
      <c r="T110" s="3">
        <v>1145048021</v>
      </c>
      <c r="U110" t="s">
        <v>919</v>
      </c>
    </row>
    <row r="111" spans="1:21" ht="43.5" x14ac:dyDescent="0.35">
      <c r="A111" s="8" t="s">
        <v>253</v>
      </c>
      <c r="B111" s="8" t="s">
        <v>38</v>
      </c>
      <c r="C111" t="s">
        <v>254</v>
      </c>
      <c r="D111" s="2">
        <v>46066</v>
      </c>
      <c r="E111" s="19" t="s">
        <v>22</v>
      </c>
      <c r="F111" t="s">
        <v>255</v>
      </c>
      <c r="G111" s="8" t="s">
        <v>304</v>
      </c>
      <c r="H111" t="s">
        <v>518</v>
      </c>
      <c r="I111" t="s">
        <v>519</v>
      </c>
      <c r="J111" s="3">
        <v>1402892400</v>
      </c>
      <c r="K111" s="3">
        <v>1402892400</v>
      </c>
      <c r="L111" s="5">
        <v>750</v>
      </c>
      <c r="M111" s="5" t="s">
        <v>554</v>
      </c>
      <c r="N111" s="5"/>
      <c r="O111" s="5" t="s">
        <v>554</v>
      </c>
      <c r="P111" s="5"/>
      <c r="Q111" s="2">
        <v>46062</v>
      </c>
      <c r="R111" s="2">
        <v>46812</v>
      </c>
      <c r="S111" s="1">
        <v>7.6899999999999996E-2</v>
      </c>
      <c r="T111" s="3">
        <v>107914800</v>
      </c>
      <c r="U111" t="s">
        <v>920</v>
      </c>
    </row>
    <row r="112" spans="1:21" ht="29" x14ac:dyDescent="0.35">
      <c r="A112" s="8" t="s">
        <v>24</v>
      </c>
      <c r="B112" s="8" t="s">
        <v>256</v>
      </c>
      <c r="C112" t="s">
        <v>257</v>
      </c>
      <c r="D112" s="2">
        <v>46070</v>
      </c>
      <c r="E112" s="19" t="s">
        <v>22</v>
      </c>
      <c r="F112" t="s">
        <v>258</v>
      </c>
      <c r="G112" s="8" t="s">
        <v>304</v>
      </c>
      <c r="H112" t="s">
        <v>520</v>
      </c>
      <c r="I112" t="s">
        <v>521</v>
      </c>
      <c r="J112" s="3">
        <v>377376190</v>
      </c>
      <c r="K112" s="3">
        <v>377376190</v>
      </c>
      <c r="L112" s="5">
        <v>660</v>
      </c>
      <c r="M112" s="5" t="s">
        <v>554</v>
      </c>
      <c r="N112" s="5"/>
      <c r="O112" s="5" t="s">
        <v>554</v>
      </c>
      <c r="P112" s="5"/>
      <c r="Q112" s="2">
        <v>46092</v>
      </c>
      <c r="R112" s="2">
        <v>46752</v>
      </c>
      <c r="S112" s="1">
        <v>0.06</v>
      </c>
      <c r="T112" s="3">
        <v>21411488.32</v>
      </c>
      <c r="U112" t="s">
        <v>921</v>
      </c>
    </row>
    <row r="113" spans="1:21" ht="29" x14ac:dyDescent="0.35">
      <c r="A113" s="8" t="s">
        <v>30</v>
      </c>
      <c r="B113" s="8" t="s">
        <v>38</v>
      </c>
      <c r="C113" t="s">
        <v>259</v>
      </c>
      <c r="D113" s="2">
        <v>46079</v>
      </c>
      <c r="E113" s="19" t="s">
        <v>180</v>
      </c>
      <c r="F113" t="s">
        <v>260</v>
      </c>
      <c r="G113" s="8" t="s">
        <v>304</v>
      </c>
      <c r="H113" t="s">
        <v>522</v>
      </c>
      <c r="I113" t="s">
        <v>523</v>
      </c>
      <c r="J113" s="3">
        <v>4121668624</v>
      </c>
      <c r="K113" s="3">
        <v>4121668624</v>
      </c>
      <c r="L113" s="5">
        <v>730</v>
      </c>
      <c r="M113" s="5" t="s">
        <v>554</v>
      </c>
      <c r="N113" s="5"/>
      <c r="O113" s="5" t="s">
        <v>554</v>
      </c>
      <c r="P113" s="5"/>
      <c r="Q113" s="2">
        <v>46099</v>
      </c>
      <c r="R113" s="2">
        <v>46829</v>
      </c>
      <c r="S113" s="1">
        <v>0</v>
      </c>
      <c r="T113" s="3"/>
      <c r="U113" t="s">
        <v>922</v>
      </c>
    </row>
    <row r="114" spans="1:21" ht="29" x14ac:dyDescent="0.35">
      <c r="A114" s="8" t="s">
        <v>261</v>
      </c>
      <c r="B114" s="8" t="s">
        <v>38</v>
      </c>
      <c r="C114" t="s">
        <v>262</v>
      </c>
      <c r="D114" s="2">
        <v>46079</v>
      </c>
      <c r="E114" s="19" t="s">
        <v>22</v>
      </c>
      <c r="F114" t="s">
        <v>263</v>
      </c>
      <c r="G114" s="8" t="s">
        <v>304</v>
      </c>
      <c r="H114" t="s">
        <v>524</v>
      </c>
      <c r="I114" t="s">
        <v>525</v>
      </c>
      <c r="J114" s="3">
        <v>1760430883</v>
      </c>
      <c r="K114" s="3">
        <v>1760430883</v>
      </c>
      <c r="L114" s="5">
        <v>730</v>
      </c>
      <c r="M114" s="5" t="s">
        <v>554</v>
      </c>
      <c r="N114" s="5"/>
      <c r="O114" s="5" t="s">
        <v>554</v>
      </c>
      <c r="P114" s="5"/>
      <c r="Q114" s="6">
        <v>46082</v>
      </c>
      <c r="R114" s="6">
        <v>46812</v>
      </c>
      <c r="S114" s="1">
        <v>7.0000000000000007E-2</v>
      </c>
      <c r="T114" s="3">
        <v>100449590</v>
      </c>
      <c r="U114" t="s">
        <v>923</v>
      </c>
    </row>
    <row r="115" spans="1:21" ht="29" x14ac:dyDescent="0.35">
      <c r="A115" s="8" t="s">
        <v>19</v>
      </c>
      <c r="B115" s="8" t="s">
        <v>38</v>
      </c>
      <c r="C115" t="s">
        <v>264</v>
      </c>
      <c r="D115" s="2">
        <v>46108</v>
      </c>
      <c r="E115" s="19" t="s">
        <v>22</v>
      </c>
      <c r="F115" t="s">
        <v>265</v>
      </c>
      <c r="G115" s="8" t="s">
        <v>304</v>
      </c>
      <c r="H115" t="s">
        <v>526</v>
      </c>
      <c r="I115" t="s">
        <v>527</v>
      </c>
      <c r="J115" s="3">
        <v>2449429426</v>
      </c>
      <c r="K115" s="3">
        <v>2449429426</v>
      </c>
      <c r="L115" s="5">
        <v>137</v>
      </c>
      <c r="M115" s="5" t="s">
        <v>554</v>
      </c>
      <c r="N115" s="5"/>
      <c r="O115" s="5" t="s">
        <v>554</v>
      </c>
      <c r="P115" s="5"/>
      <c r="Q115" s="6">
        <v>46128</v>
      </c>
      <c r="R115" s="6">
        <v>46265</v>
      </c>
      <c r="S115" s="1">
        <v>0.5</v>
      </c>
      <c r="T115" s="3">
        <v>1224714713</v>
      </c>
      <c r="U115" t="s">
        <v>924</v>
      </c>
    </row>
    <row r="116" spans="1:21" ht="43.5" x14ac:dyDescent="0.35">
      <c r="A116" s="8" t="s">
        <v>253</v>
      </c>
      <c r="B116" s="8" t="s">
        <v>38</v>
      </c>
      <c r="C116" t="s">
        <v>266</v>
      </c>
      <c r="D116" s="2">
        <v>46142</v>
      </c>
      <c r="E116" s="19" t="s">
        <v>22</v>
      </c>
      <c r="F116" t="s">
        <v>267</v>
      </c>
      <c r="G116" s="8" t="s">
        <v>304</v>
      </c>
      <c r="H116" t="s">
        <v>528</v>
      </c>
      <c r="I116" t="s">
        <v>529</v>
      </c>
      <c r="J116" s="3">
        <v>4229565592</v>
      </c>
      <c r="K116" s="3">
        <v>4229565592</v>
      </c>
      <c r="L116" s="5">
        <v>1095</v>
      </c>
      <c r="M116" s="5" t="s">
        <v>554</v>
      </c>
      <c r="N116" s="5"/>
      <c r="O116" s="5" t="s">
        <v>554</v>
      </c>
      <c r="P116" s="5"/>
      <c r="Q116" s="6">
        <v>46143</v>
      </c>
      <c r="R116" s="6">
        <v>47238</v>
      </c>
      <c r="S116" s="1">
        <v>4.0300000000000002E-2</v>
      </c>
      <c r="T116" s="3">
        <v>170465556</v>
      </c>
      <c r="U116" t="s">
        <v>925</v>
      </c>
    </row>
    <row r="117" spans="1:21" ht="43.5" x14ac:dyDescent="0.35">
      <c r="A117" s="8" t="s">
        <v>268</v>
      </c>
      <c r="B117" s="8" t="s">
        <v>256</v>
      </c>
      <c r="C117" t="s">
        <v>269</v>
      </c>
      <c r="D117" s="2">
        <v>46205</v>
      </c>
      <c r="E117" s="19" t="s">
        <v>22</v>
      </c>
      <c r="F117" t="s">
        <v>270</v>
      </c>
      <c r="G117" s="8" t="s">
        <v>304</v>
      </c>
      <c r="H117" t="s">
        <v>530</v>
      </c>
      <c r="I117" t="s">
        <v>531</v>
      </c>
      <c r="J117" s="3">
        <v>718884408</v>
      </c>
      <c r="K117" s="3">
        <v>718884408</v>
      </c>
      <c r="L117" s="5">
        <v>730</v>
      </c>
      <c r="M117" s="5" t="s">
        <v>554</v>
      </c>
      <c r="N117" s="5"/>
      <c r="O117" s="5" t="s">
        <v>554</v>
      </c>
      <c r="P117" s="5"/>
      <c r="Q117" s="6">
        <v>46237</v>
      </c>
      <c r="R117" s="6">
        <v>46967</v>
      </c>
      <c r="S117" s="1">
        <v>0</v>
      </c>
      <c r="T117" s="3">
        <v>0</v>
      </c>
      <c r="U117">
        <v>0</v>
      </c>
    </row>
    <row r="118" spans="1:21" ht="29" x14ac:dyDescent="0.35">
      <c r="A118" s="8" t="s">
        <v>271</v>
      </c>
      <c r="B118" s="8" t="s">
        <v>38</v>
      </c>
      <c r="C118" t="s">
        <v>272</v>
      </c>
      <c r="D118" s="2">
        <v>46199</v>
      </c>
      <c r="E118" s="19" t="s">
        <v>273</v>
      </c>
      <c r="F118" t="s">
        <v>274</v>
      </c>
      <c r="G118" s="8" t="s">
        <v>304</v>
      </c>
      <c r="H118" t="s">
        <v>532</v>
      </c>
      <c r="I118" t="s">
        <v>533</v>
      </c>
      <c r="J118" s="3">
        <v>1174598723</v>
      </c>
      <c r="K118" s="3">
        <v>1174598723</v>
      </c>
      <c r="L118" s="5">
        <v>1095</v>
      </c>
      <c r="M118" s="5" t="s">
        <v>554</v>
      </c>
      <c r="N118" s="5"/>
      <c r="O118" s="5" t="s">
        <v>554</v>
      </c>
      <c r="P118" s="5"/>
      <c r="Q118" s="6">
        <v>46199</v>
      </c>
      <c r="R118" s="6">
        <v>47294</v>
      </c>
      <c r="S118" s="1">
        <v>0.20269999999999999</v>
      </c>
      <c r="T118" s="3">
        <v>238053791</v>
      </c>
      <c r="U118">
        <v>0</v>
      </c>
    </row>
    <row r="119" spans="1:21" ht="101.5" x14ac:dyDescent="0.35">
      <c r="A119" s="8" t="s">
        <v>275</v>
      </c>
      <c r="B119" s="8" t="s">
        <v>38</v>
      </c>
      <c r="C119" t="s">
        <v>276</v>
      </c>
      <c r="D119" s="2">
        <v>46203</v>
      </c>
      <c r="E119" s="19" t="s">
        <v>277</v>
      </c>
      <c r="F119" t="s">
        <v>278</v>
      </c>
      <c r="G119" s="8" t="s">
        <v>304</v>
      </c>
      <c r="H119" t="s">
        <v>534</v>
      </c>
      <c r="I119" s="8" t="s">
        <v>535</v>
      </c>
      <c r="J119" s="3">
        <v>3309511431</v>
      </c>
      <c r="K119" s="3">
        <v>3309511431</v>
      </c>
      <c r="L119" s="5">
        <v>365</v>
      </c>
      <c r="M119" s="5" t="s">
        <v>554</v>
      </c>
      <c r="N119" s="5"/>
      <c r="O119" s="5" t="s">
        <v>554</v>
      </c>
      <c r="P119" s="5"/>
      <c r="Q119" s="6">
        <v>46203</v>
      </c>
      <c r="R119" s="6">
        <v>46568</v>
      </c>
      <c r="S119" s="1">
        <v>0.1</v>
      </c>
      <c r="T119" s="3">
        <v>0</v>
      </c>
      <c r="U119">
        <v>0</v>
      </c>
    </row>
    <row r="120" spans="1:21" ht="43.5" x14ac:dyDescent="0.35">
      <c r="A120" s="8" t="s">
        <v>279</v>
      </c>
      <c r="B120" s="8" t="s">
        <v>20</v>
      </c>
      <c r="C120" t="s">
        <v>280</v>
      </c>
      <c r="D120" s="2">
        <v>46210</v>
      </c>
      <c r="E120" s="19" t="s">
        <v>22</v>
      </c>
      <c r="F120" t="s">
        <v>281</v>
      </c>
      <c r="G120" s="8" t="s">
        <v>304</v>
      </c>
      <c r="H120" t="s">
        <v>536</v>
      </c>
      <c r="I120" t="s">
        <v>537</v>
      </c>
      <c r="J120" s="3">
        <v>51170000</v>
      </c>
      <c r="K120" s="3">
        <v>51170000</v>
      </c>
      <c r="L120" s="5">
        <v>177</v>
      </c>
      <c r="M120" s="5" t="s">
        <v>554</v>
      </c>
      <c r="N120" s="5"/>
      <c r="O120" s="5" t="s">
        <v>554</v>
      </c>
      <c r="P120" s="5"/>
      <c r="Q120" s="6">
        <v>46210</v>
      </c>
      <c r="R120" s="6">
        <v>46387</v>
      </c>
      <c r="S120" s="1">
        <v>0</v>
      </c>
      <c r="T120" s="3">
        <v>0</v>
      </c>
      <c r="U120">
        <v>0</v>
      </c>
    </row>
    <row r="121" spans="1:21" x14ac:dyDescent="0.35">
      <c r="A121" s="8" t="s">
        <v>282</v>
      </c>
      <c r="B121" s="8" t="s">
        <v>20</v>
      </c>
      <c r="C121" t="s">
        <v>283</v>
      </c>
      <c r="D121" s="2">
        <v>46212</v>
      </c>
      <c r="E121" s="19" t="s">
        <v>22</v>
      </c>
      <c r="F121" t="s">
        <v>284</v>
      </c>
      <c r="G121" s="8" t="s">
        <v>304</v>
      </c>
      <c r="H121" t="s">
        <v>538</v>
      </c>
      <c r="I121" t="s">
        <v>539</v>
      </c>
      <c r="J121" s="3">
        <v>262460000</v>
      </c>
      <c r="K121" s="3">
        <v>262460000</v>
      </c>
      <c r="L121" s="5">
        <v>175</v>
      </c>
      <c r="M121" s="5" t="s">
        <v>554</v>
      </c>
      <c r="N121" s="5"/>
      <c r="O121" s="5" t="s">
        <v>554</v>
      </c>
      <c r="P121" s="5"/>
      <c r="Q121" s="6">
        <v>46212</v>
      </c>
      <c r="R121" s="6">
        <v>46387</v>
      </c>
      <c r="S121" s="1">
        <v>0</v>
      </c>
      <c r="T121" s="3">
        <v>0</v>
      </c>
      <c r="U121">
        <v>0</v>
      </c>
    </row>
    <row r="122" spans="1:21" ht="43.5" x14ac:dyDescent="0.35">
      <c r="A122" s="8" t="s">
        <v>285</v>
      </c>
      <c r="B122" s="8" t="s">
        <v>20</v>
      </c>
      <c r="C122" t="s">
        <v>286</v>
      </c>
      <c r="D122" s="2">
        <v>46217</v>
      </c>
      <c r="E122" s="19" t="s">
        <v>22</v>
      </c>
      <c r="F122" t="s">
        <v>287</v>
      </c>
      <c r="G122" s="8" t="s">
        <v>304</v>
      </c>
      <c r="H122" t="s">
        <v>540</v>
      </c>
      <c r="I122" t="s">
        <v>541</v>
      </c>
      <c r="J122" s="3">
        <v>9091765189</v>
      </c>
      <c r="K122" s="3">
        <v>9091765189</v>
      </c>
      <c r="L122" s="5">
        <v>731</v>
      </c>
      <c r="M122" s="5" t="s">
        <v>554</v>
      </c>
      <c r="N122" s="5"/>
      <c r="O122" s="5" t="s">
        <v>554</v>
      </c>
      <c r="P122" s="5"/>
      <c r="Q122" s="6">
        <v>46230</v>
      </c>
      <c r="R122" s="6">
        <v>46961</v>
      </c>
      <c r="S122" s="1">
        <v>0</v>
      </c>
      <c r="T122" s="3">
        <v>0</v>
      </c>
      <c r="U122">
        <v>0</v>
      </c>
    </row>
    <row r="123" spans="1:21" x14ac:dyDescent="0.35">
      <c r="A123" s="8" t="s">
        <v>27</v>
      </c>
      <c r="B123" s="8" t="s">
        <v>38</v>
      </c>
      <c r="C123" t="s">
        <v>288</v>
      </c>
      <c r="D123" s="2">
        <v>46218</v>
      </c>
      <c r="E123" s="19" t="s">
        <v>273</v>
      </c>
      <c r="F123" t="s">
        <v>289</v>
      </c>
      <c r="G123" s="8" t="s">
        <v>304</v>
      </c>
      <c r="H123" t="s">
        <v>542</v>
      </c>
      <c r="I123" t="s">
        <v>543</v>
      </c>
      <c r="J123" s="3">
        <v>2219910200</v>
      </c>
      <c r="K123" s="3">
        <v>2219910200</v>
      </c>
      <c r="L123" s="5">
        <v>1095</v>
      </c>
      <c r="M123" s="5" t="s">
        <v>554</v>
      </c>
      <c r="N123" s="5"/>
      <c r="O123" s="5" t="s">
        <v>554</v>
      </c>
      <c r="P123" s="5"/>
      <c r="Q123" s="6">
        <v>46238</v>
      </c>
      <c r="R123" s="6">
        <v>47333</v>
      </c>
      <c r="S123" s="1">
        <v>0</v>
      </c>
      <c r="T123" s="3">
        <v>0</v>
      </c>
      <c r="U123">
        <v>0</v>
      </c>
    </row>
    <row r="124" spans="1:21" ht="29" x14ac:dyDescent="0.35">
      <c r="A124" s="8" t="s">
        <v>290</v>
      </c>
      <c r="B124" s="8" t="s">
        <v>20</v>
      </c>
      <c r="C124" t="s">
        <v>291</v>
      </c>
      <c r="D124" s="2">
        <v>46219</v>
      </c>
      <c r="E124" s="19" t="s">
        <v>22</v>
      </c>
      <c r="F124" t="s">
        <v>292</v>
      </c>
      <c r="G124" s="8" t="s">
        <v>305</v>
      </c>
      <c r="H124" t="s">
        <v>544</v>
      </c>
      <c r="I124" t="s">
        <v>545</v>
      </c>
      <c r="J124" s="3">
        <v>28000000</v>
      </c>
      <c r="K124" s="3">
        <v>28000000</v>
      </c>
      <c r="L124" s="5">
        <v>150</v>
      </c>
      <c r="M124" s="5" t="s">
        <v>554</v>
      </c>
      <c r="N124" s="5"/>
      <c r="O124" s="5" t="s">
        <v>554</v>
      </c>
      <c r="P124" s="5"/>
      <c r="Q124" s="6">
        <v>46237</v>
      </c>
      <c r="R124" s="6">
        <v>46387</v>
      </c>
      <c r="S124" s="1">
        <v>0</v>
      </c>
      <c r="T124" s="3">
        <v>0</v>
      </c>
      <c r="U124">
        <v>0</v>
      </c>
    </row>
    <row r="125" spans="1:21" ht="29" x14ac:dyDescent="0.35">
      <c r="A125" s="8" t="s">
        <v>293</v>
      </c>
      <c r="B125" s="8" t="s">
        <v>160</v>
      </c>
      <c r="C125" t="s">
        <v>294</v>
      </c>
      <c r="D125" s="2">
        <v>46224</v>
      </c>
      <c r="E125" s="19" t="s">
        <v>22</v>
      </c>
      <c r="F125" t="s">
        <v>295</v>
      </c>
      <c r="G125" s="8" t="s">
        <v>305</v>
      </c>
      <c r="H125" t="s">
        <v>546</v>
      </c>
      <c r="I125" t="s">
        <v>547</v>
      </c>
      <c r="J125" s="3">
        <v>2380000</v>
      </c>
      <c r="K125" s="3">
        <v>2380000</v>
      </c>
      <c r="L125" s="5">
        <v>364</v>
      </c>
      <c r="M125" s="5" t="s">
        <v>554</v>
      </c>
      <c r="N125" s="5"/>
      <c r="O125" s="5" t="s">
        <v>554</v>
      </c>
      <c r="P125" s="5"/>
      <c r="Q125" s="6">
        <v>46235</v>
      </c>
      <c r="R125" s="6">
        <v>46599</v>
      </c>
      <c r="S125" s="1">
        <v>0</v>
      </c>
      <c r="T125" s="3">
        <v>0</v>
      </c>
      <c r="U125">
        <v>0</v>
      </c>
    </row>
    <row r="126" spans="1:21" ht="43.5" x14ac:dyDescent="0.35">
      <c r="A126" s="8" t="s">
        <v>296</v>
      </c>
      <c r="B126" s="8" t="s">
        <v>20</v>
      </c>
      <c r="C126" t="s">
        <v>297</v>
      </c>
      <c r="D126" s="2">
        <v>46226</v>
      </c>
      <c r="E126" s="19" t="s">
        <v>22</v>
      </c>
      <c r="F126" t="s">
        <v>298</v>
      </c>
      <c r="G126" s="8" t="s">
        <v>304</v>
      </c>
      <c r="H126" t="s">
        <v>548</v>
      </c>
      <c r="I126" t="s">
        <v>549</v>
      </c>
      <c r="J126" s="3">
        <v>23800000</v>
      </c>
      <c r="K126" s="3">
        <v>23800000</v>
      </c>
      <c r="L126" s="5">
        <v>365</v>
      </c>
      <c r="M126" s="5" t="s">
        <v>554</v>
      </c>
      <c r="N126" s="5"/>
      <c r="O126" s="5" t="s">
        <v>554</v>
      </c>
      <c r="P126" s="5"/>
      <c r="Q126" s="6">
        <v>46232</v>
      </c>
      <c r="R126" s="6">
        <v>46597</v>
      </c>
      <c r="S126" s="1">
        <v>0</v>
      </c>
      <c r="T126" s="3">
        <v>0</v>
      </c>
      <c r="U126">
        <v>0</v>
      </c>
    </row>
    <row r="127" spans="1:21" ht="43.5" x14ac:dyDescent="0.35">
      <c r="A127" s="8" t="s">
        <v>279</v>
      </c>
      <c r="B127" s="8" t="s">
        <v>20</v>
      </c>
      <c r="C127" t="s">
        <v>299</v>
      </c>
      <c r="D127" s="2">
        <v>46231</v>
      </c>
      <c r="E127" s="19" t="s">
        <v>22</v>
      </c>
      <c r="F127" t="s">
        <v>300</v>
      </c>
      <c r="G127" s="8" t="s">
        <v>304</v>
      </c>
      <c r="H127" t="s">
        <v>550</v>
      </c>
      <c r="I127" t="s">
        <v>551</v>
      </c>
      <c r="J127" s="3">
        <v>24531850</v>
      </c>
      <c r="K127" s="3">
        <v>24531850</v>
      </c>
      <c r="L127" s="5">
        <v>2</v>
      </c>
      <c r="M127" s="5" t="s">
        <v>554</v>
      </c>
      <c r="N127" s="5"/>
      <c r="O127" s="5" t="s">
        <v>554</v>
      </c>
      <c r="P127" s="5"/>
      <c r="Q127" s="6">
        <v>46344</v>
      </c>
      <c r="R127" s="6">
        <v>46346</v>
      </c>
      <c r="S127" s="1">
        <v>0</v>
      </c>
      <c r="T127" s="3">
        <v>0</v>
      </c>
      <c r="U127">
        <v>0</v>
      </c>
    </row>
    <row r="128" spans="1:21" ht="29" x14ac:dyDescent="0.35">
      <c r="A128" s="8" t="s">
        <v>301</v>
      </c>
      <c r="B128" s="8" t="s">
        <v>20</v>
      </c>
      <c r="C128" t="s">
        <v>302</v>
      </c>
      <c r="D128" s="2">
        <v>46232</v>
      </c>
      <c r="E128" s="19" t="s">
        <v>22</v>
      </c>
      <c r="F128" t="s">
        <v>303</v>
      </c>
      <c r="G128" s="8" t="s">
        <v>305</v>
      </c>
      <c r="H128" t="s">
        <v>552</v>
      </c>
      <c r="I128" t="s">
        <v>553</v>
      </c>
      <c r="J128" s="3">
        <v>40000000</v>
      </c>
      <c r="K128" s="3">
        <v>40000000</v>
      </c>
      <c r="L128" s="5">
        <v>148</v>
      </c>
      <c r="M128" s="5" t="s">
        <v>554</v>
      </c>
      <c r="N128" s="5"/>
      <c r="O128" s="5" t="s">
        <v>554</v>
      </c>
      <c r="P128" s="5"/>
      <c r="Q128" s="6">
        <v>46239</v>
      </c>
      <c r="R128" s="6">
        <v>46387</v>
      </c>
      <c r="S128" s="1">
        <v>0</v>
      </c>
      <c r="T128" s="3">
        <v>0</v>
      </c>
      <c r="U128">
        <v>0</v>
      </c>
    </row>
    <row r="129" spans="1:21" ht="29" x14ac:dyDescent="0.35">
      <c r="A129" s="8" t="s">
        <v>556</v>
      </c>
      <c r="B129" s="8" t="s">
        <v>160</v>
      </c>
      <c r="C129" t="s">
        <v>557</v>
      </c>
      <c r="D129" s="2">
        <v>46036</v>
      </c>
      <c r="E129" s="19" t="s">
        <v>32</v>
      </c>
      <c r="F129" t="s">
        <v>558</v>
      </c>
      <c r="G129" s="8" t="s">
        <v>305</v>
      </c>
      <c r="H129" t="s">
        <v>700</v>
      </c>
      <c r="I129" t="s">
        <v>701</v>
      </c>
      <c r="J129" s="3">
        <v>7888236</v>
      </c>
      <c r="K129" s="3">
        <v>7888236</v>
      </c>
      <c r="L129" s="5">
        <v>351</v>
      </c>
      <c r="M129" s="5" t="s">
        <v>554</v>
      </c>
      <c r="N129" s="7"/>
      <c r="O129" t="s">
        <v>554</v>
      </c>
      <c r="Q129" s="2">
        <v>46036</v>
      </c>
      <c r="R129" s="2">
        <v>46387</v>
      </c>
      <c r="S129" s="1">
        <v>0.1242</v>
      </c>
      <c r="T129" s="3">
        <v>980000</v>
      </c>
      <c r="U129" t="str">
        <f>VLOOKUP(Tabla1[[#This Row],[N° DE CONTRATO]],'[1]Cto. Sucursales 2026'!$R$5:$AW$71,32,FALSE)</f>
        <v>https://community.secop.gov.co/Public/Tendering/ContractNoticePhases/View?PPI=CO1.PPI.46016596&amp;isFromPublicArea=True&amp;isModal=False</v>
      </c>
    </row>
    <row r="130" spans="1:21" x14ac:dyDescent="0.35">
      <c r="A130" s="8" t="s">
        <v>559</v>
      </c>
      <c r="B130" s="8" t="s">
        <v>20</v>
      </c>
      <c r="C130" t="s">
        <v>560</v>
      </c>
      <c r="D130" s="2">
        <v>46037</v>
      </c>
      <c r="E130" s="19" t="s">
        <v>32</v>
      </c>
      <c r="F130" t="s">
        <v>561</v>
      </c>
      <c r="G130" s="8" t="s">
        <v>304</v>
      </c>
      <c r="H130" t="s">
        <v>702</v>
      </c>
      <c r="I130" t="s">
        <v>703</v>
      </c>
      <c r="J130" s="3">
        <v>11460578</v>
      </c>
      <c r="K130" s="3">
        <v>11460578</v>
      </c>
      <c r="L130" s="5">
        <v>332</v>
      </c>
      <c r="M130" s="5" t="s">
        <v>554</v>
      </c>
      <c r="N130" s="7"/>
      <c r="O130" t="s">
        <v>554</v>
      </c>
      <c r="Q130" s="2">
        <v>46055</v>
      </c>
      <c r="R130" s="2">
        <v>46387</v>
      </c>
      <c r="S130" s="1">
        <v>0.22</v>
      </c>
      <c r="T130" s="3">
        <v>2489168</v>
      </c>
      <c r="U130" t="str">
        <f>VLOOKUP(Tabla1[[#This Row],[N° DE CONTRATO]],'[1]Cto. Sucursales 2026'!$R$5:$AW$71,32,FALSE)</f>
        <v>https://community.secop.gov.co/Public/Tendering/ContractNoticePhases/View?PPI=CO1.PPI.46023357&amp;isFromPublicArea=True&amp;isModal=False</v>
      </c>
    </row>
    <row r="131" spans="1:21" ht="29" x14ac:dyDescent="0.35">
      <c r="A131" s="8" t="s">
        <v>562</v>
      </c>
      <c r="B131" s="8" t="s">
        <v>160</v>
      </c>
      <c r="C131" t="s">
        <v>563</v>
      </c>
      <c r="D131" s="2">
        <v>46038</v>
      </c>
      <c r="E131" s="19" t="s">
        <v>32</v>
      </c>
      <c r="F131" t="s">
        <v>564</v>
      </c>
      <c r="G131" s="8" t="s">
        <v>304</v>
      </c>
      <c r="H131" t="s">
        <v>704</v>
      </c>
      <c r="I131" t="s">
        <v>705</v>
      </c>
      <c r="J131" s="3">
        <v>5117000</v>
      </c>
      <c r="K131" s="3">
        <v>5117000</v>
      </c>
      <c r="L131" s="5">
        <v>345</v>
      </c>
      <c r="M131" s="5" t="s">
        <v>554</v>
      </c>
      <c r="N131" s="7"/>
      <c r="O131" t="s">
        <v>554</v>
      </c>
      <c r="Q131" s="2">
        <v>46042</v>
      </c>
      <c r="R131" s="2">
        <v>46387</v>
      </c>
      <c r="S131" s="1">
        <v>0</v>
      </c>
      <c r="T131" s="3">
        <v>0</v>
      </c>
      <c r="U131" t="str">
        <f>VLOOKUP(Tabla1[[#This Row],[N° DE CONTRATO]],'[1]Cto. Sucursales 2026'!$R$5:$AW$71,32,FALSE)</f>
        <v>https://community.secop.gov.co/Public/Tendering/ContractNoticePhases/View?PPI=CO1.PPI.46030802&amp;isFromPublicArea=True&amp;isModal=False</v>
      </c>
    </row>
    <row r="132" spans="1:21" x14ac:dyDescent="0.35">
      <c r="A132" s="8" t="s">
        <v>565</v>
      </c>
      <c r="B132" s="8" t="s">
        <v>20</v>
      </c>
      <c r="C132" t="s">
        <v>566</v>
      </c>
      <c r="D132" s="2">
        <v>46042</v>
      </c>
      <c r="E132" s="19" t="s">
        <v>227</v>
      </c>
      <c r="F132" t="s">
        <v>567</v>
      </c>
      <c r="G132" s="8" t="s">
        <v>304</v>
      </c>
      <c r="H132" t="s">
        <v>706</v>
      </c>
      <c r="I132" t="s">
        <v>707</v>
      </c>
      <c r="J132" s="3">
        <v>59690400</v>
      </c>
      <c r="K132" s="3">
        <v>59690400</v>
      </c>
      <c r="L132" s="5">
        <v>345</v>
      </c>
      <c r="M132" s="5" t="s">
        <v>554</v>
      </c>
      <c r="N132" s="7"/>
      <c r="O132" t="s">
        <v>554</v>
      </c>
      <c r="Q132" s="2">
        <v>46042</v>
      </c>
      <c r="R132" s="2">
        <v>46387</v>
      </c>
      <c r="S132" s="1">
        <v>0.21929999999999999</v>
      </c>
      <c r="T132" s="3">
        <v>13090000</v>
      </c>
      <c r="U132" t="str">
        <f>VLOOKUP(Tabla1[[#This Row],[N° DE CONTRATO]],'[1]Cto. Sucursales 2026'!$R$5:$AW$71,32,FALSE)</f>
        <v>https://community.secop.gov.co/Public/Tendering/ContractNoticePhases/View?PPI=CO1.PPI.46030860&amp;isFromPublicArea=True&amp;isModal=False</v>
      </c>
    </row>
    <row r="133" spans="1:21" x14ac:dyDescent="0.35">
      <c r="A133" s="8" t="s">
        <v>568</v>
      </c>
      <c r="B133" s="8" t="s">
        <v>20</v>
      </c>
      <c r="C133" t="s">
        <v>569</v>
      </c>
      <c r="D133" s="2">
        <v>46043</v>
      </c>
      <c r="E133" s="19" t="s">
        <v>227</v>
      </c>
      <c r="F133" t="s">
        <v>570</v>
      </c>
      <c r="G133" s="8" t="s">
        <v>304</v>
      </c>
      <c r="H133" t="s">
        <v>708</v>
      </c>
      <c r="I133" t="s">
        <v>709</v>
      </c>
      <c r="J133" s="3">
        <v>11856000</v>
      </c>
      <c r="K133" s="3">
        <v>11856000</v>
      </c>
      <c r="L133" s="5">
        <v>344</v>
      </c>
      <c r="M133" s="5" t="s">
        <v>554</v>
      </c>
      <c r="N133" s="7"/>
      <c r="O133" t="s">
        <v>554</v>
      </c>
      <c r="Q133" s="2">
        <v>46043</v>
      </c>
      <c r="R133" s="2">
        <v>46387</v>
      </c>
      <c r="S133" s="1">
        <v>0.24149999999999999</v>
      </c>
      <c r="T133" s="3">
        <v>2863867</v>
      </c>
      <c r="U133" t="str">
        <f>VLOOKUP(Tabla1[[#This Row],[N° DE CONTRATO]],'[1]Cto. Sucursales 2026'!$R$5:$AW$71,32,FALSE)</f>
        <v>https://community.secop.gov.co/Public/Tendering/ContractNoticePhases/View?PPI=CO1.PPI.46031369&amp;isFromPublicArea=True&amp;isModal=False</v>
      </c>
    </row>
    <row r="134" spans="1:21" x14ac:dyDescent="0.35">
      <c r="A134" s="8" t="s">
        <v>571</v>
      </c>
      <c r="B134" s="8" t="s">
        <v>20</v>
      </c>
      <c r="C134" t="s">
        <v>572</v>
      </c>
      <c r="D134" s="2">
        <v>46043</v>
      </c>
      <c r="E134" s="19" t="s">
        <v>32</v>
      </c>
      <c r="F134" t="s">
        <v>573</v>
      </c>
      <c r="G134" s="8" t="s">
        <v>304</v>
      </c>
      <c r="H134" t="s">
        <v>710</v>
      </c>
      <c r="I134" t="s">
        <v>711</v>
      </c>
      <c r="J134" s="3">
        <v>87101357</v>
      </c>
      <c r="K134" s="3">
        <v>87101357</v>
      </c>
      <c r="L134" s="5">
        <v>90</v>
      </c>
      <c r="M134" s="5" t="s">
        <v>554</v>
      </c>
      <c r="N134" s="7"/>
      <c r="O134" t="s">
        <v>554</v>
      </c>
      <c r="Q134" s="2">
        <v>46044</v>
      </c>
      <c r="R134" s="2">
        <v>46134</v>
      </c>
      <c r="S134" s="1">
        <v>1</v>
      </c>
      <c r="T134" s="3">
        <v>87101357</v>
      </c>
      <c r="U134" t="str">
        <f>VLOOKUP(Tabla1[[#This Row],[N° DE CONTRATO]],'[1]Cto. Sucursales 2026'!$R$5:$AW$71,32,FALSE)</f>
        <v>https://community.secop.gov.co/Public/Tendering/ContractNoticePhases/View?PPI=CO1.PPI.46032210&amp;isFromPublicArea=True&amp;isModal=False</v>
      </c>
    </row>
    <row r="135" spans="1:21" ht="29" x14ac:dyDescent="0.35">
      <c r="A135" s="8" t="s">
        <v>574</v>
      </c>
      <c r="B135" s="8" t="s">
        <v>20</v>
      </c>
      <c r="C135" t="s">
        <v>575</v>
      </c>
      <c r="D135" s="2">
        <v>46044</v>
      </c>
      <c r="E135" s="19" t="s">
        <v>22</v>
      </c>
      <c r="F135" t="s">
        <v>576</v>
      </c>
      <c r="G135" s="8" t="s">
        <v>305</v>
      </c>
      <c r="H135" t="s">
        <v>712</v>
      </c>
      <c r="I135" t="s">
        <v>713</v>
      </c>
      <c r="J135" s="3">
        <v>28144188</v>
      </c>
      <c r="K135" s="3">
        <v>28144188</v>
      </c>
      <c r="L135" s="5">
        <v>339</v>
      </c>
      <c r="M135" s="5" t="s">
        <v>554</v>
      </c>
      <c r="N135" s="7"/>
      <c r="O135" t="s">
        <v>554</v>
      </c>
      <c r="Q135" s="2">
        <v>46048</v>
      </c>
      <c r="R135" s="2">
        <v>46387</v>
      </c>
      <c r="S135" s="1">
        <v>0.12039999999999999</v>
      </c>
      <c r="T135" s="3">
        <v>3387270</v>
      </c>
      <c r="U135" t="str">
        <f>VLOOKUP(Tabla1[[#This Row],[N° DE CONTRATO]],'[1]Cto. Sucursales 2026'!$R$5:$AW$71,32,FALSE)</f>
        <v>https://community.secop.gov.co/Public/Tendering/ContractNoticePhases/View?PPI=CO1.PPI.46033326&amp;isFromPublicArea=True&amp;isModal=False</v>
      </c>
    </row>
    <row r="136" spans="1:21" ht="29" x14ac:dyDescent="0.35">
      <c r="A136" s="8" t="s">
        <v>556</v>
      </c>
      <c r="B136" s="8" t="s">
        <v>160</v>
      </c>
      <c r="C136" t="s">
        <v>577</v>
      </c>
      <c r="D136" s="2">
        <v>46045</v>
      </c>
      <c r="E136" s="19" t="s">
        <v>180</v>
      </c>
      <c r="F136" t="s">
        <v>578</v>
      </c>
      <c r="G136" s="8" t="s">
        <v>305</v>
      </c>
      <c r="H136" t="s">
        <v>714</v>
      </c>
      <c r="I136" t="s">
        <v>715</v>
      </c>
      <c r="J136" s="3">
        <v>2500000</v>
      </c>
      <c r="K136" s="3">
        <v>2500000</v>
      </c>
      <c r="L136" s="5">
        <v>339</v>
      </c>
      <c r="M136" s="5" t="s">
        <v>554</v>
      </c>
      <c r="N136" s="7"/>
      <c r="O136" t="s">
        <v>554</v>
      </c>
      <c r="Q136" s="2">
        <v>46048</v>
      </c>
      <c r="R136" s="2">
        <v>46387</v>
      </c>
      <c r="S136" s="1">
        <v>1</v>
      </c>
      <c r="T136" s="3">
        <v>0</v>
      </c>
      <c r="U136" t="str">
        <f>VLOOKUP(Tabla1[[#This Row],[N° DE CONTRATO]],'[1]Cto. Sucursales 2026'!$R$5:$AW$71,32,FALSE)</f>
        <v>https://community.secop.gov.co/Public/Tendering/ContractNoticePhases/View?PPI=CO1.PPI.46036571&amp;isFromPublicArea=True&amp;isModal=False</v>
      </c>
    </row>
    <row r="137" spans="1:21" ht="29" x14ac:dyDescent="0.35">
      <c r="A137" s="8" t="s">
        <v>562</v>
      </c>
      <c r="B137" s="8" t="s">
        <v>160</v>
      </c>
      <c r="C137" t="s">
        <v>579</v>
      </c>
      <c r="D137" s="2">
        <v>46049</v>
      </c>
      <c r="E137" s="19" t="s">
        <v>22</v>
      </c>
      <c r="F137" t="s">
        <v>580</v>
      </c>
      <c r="G137" s="8" t="s">
        <v>305</v>
      </c>
      <c r="H137" t="s">
        <v>716</v>
      </c>
      <c r="I137" t="s">
        <v>717</v>
      </c>
      <c r="J137" s="3">
        <v>2800000</v>
      </c>
      <c r="K137" s="3">
        <v>2800000</v>
      </c>
      <c r="L137" s="5">
        <v>80</v>
      </c>
      <c r="M137" s="5" t="s">
        <v>554</v>
      </c>
      <c r="N137" s="7"/>
      <c r="O137" t="s">
        <v>554</v>
      </c>
      <c r="Q137" s="2">
        <v>46049</v>
      </c>
      <c r="R137" s="2">
        <v>46129</v>
      </c>
      <c r="S137" s="1">
        <v>1</v>
      </c>
      <c r="T137" s="3">
        <v>2800000</v>
      </c>
      <c r="U137" t="str">
        <f>VLOOKUP(Tabla1[[#This Row],[N° DE CONTRATO]],'[1]Cto. Sucursales 2026'!$R$5:$AW$71,32,FALSE)</f>
        <v>https://community.secop.gov.co/Public/Tendering/ContractNoticePhases/View?PPI=CO1.PPI.46036965&amp;isFromPublicArea=True&amp;isModal=False</v>
      </c>
    </row>
    <row r="138" spans="1:21" ht="29" x14ac:dyDescent="0.35">
      <c r="A138" s="8" t="s">
        <v>581</v>
      </c>
      <c r="B138" s="8" t="s">
        <v>20</v>
      </c>
      <c r="C138" t="s">
        <v>582</v>
      </c>
      <c r="D138" s="2">
        <v>46049</v>
      </c>
      <c r="E138" s="19" t="s">
        <v>227</v>
      </c>
      <c r="F138" t="s">
        <v>583</v>
      </c>
      <c r="G138" s="8" t="s">
        <v>305</v>
      </c>
      <c r="H138" t="s">
        <v>718</v>
      </c>
      <c r="I138" t="s">
        <v>719</v>
      </c>
      <c r="J138" s="3">
        <v>28560000</v>
      </c>
      <c r="K138" s="3">
        <v>28560000</v>
      </c>
      <c r="L138" s="5">
        <v>365</v>
      </c>
      <c r="M138" s="5" t="s">
        <v>554</v>
      </c>
      <c r="N138" s="7"/>
      <c r="O138" t="s">
        <v>554</v>
      </c>
      <c r="Q138" s="2">
        <v>46054</v>
      </c>
      <c r="R138" s="2">
        <v>46419</v>
      </c>
      <c r="S138" s="1">
        <v>0.8</v>
      </c>
      <c r="T138" s="3">
        <v>4800000</v>
      </c>
      <c r="U138" t="str">
        <f>VLOOKUP(Tabla1[[#This Row],[N° DE CONTRATO]],'[1]Cto. Sucursales 2026'!$R$5:$AW$71,32,FALSE)</f>
        <v>https://community.secop.gov.co/Public/Tendering/ContractNoticePhases/View?PPI=CO1.PPI.46038495&amp;isFromPublicArea=True&amp;isModal=False</v>
      </c>
    </row>
    <row r="139" spans="1:21" ht="29" x14ac:dyDescent="0.35">
      <c r="A139" s="8" t="s">
        <v>584</v>
      </c>
      <c r="B139" s="8" t="s">
        <v>160</v>
      </c>
      <c r="C139" t="s">
        <v>585</v>
      </c>
      <c r="D139" s="2">
        <v>46050</v>
      </c>
      <c r="E139" s="19" t="s">
        <v>22</v>
      </c>
      <c r="F139" t="s">
        <v>586</v>
      </c>
      <c r="G139" s="8" t="s">
        <v>305</v>
      </c>
      <c r="H139" t="s">
        <v>720</v>
      </c>
      <c r="I139" t="s">
        <v>721</v>
      </c>
      <c r="J139" s="3">
        <v>1844500</v>
      </c>
      <c r="K139" s="3">
        <v>1844500</v>
      </c>
      <c r="L139" s="5">
        <v>0</v>
      </c>
      <c r="M139" s="5" t="s">
        <v>554</v>
      </c>
      <c r="N139" s="7"/>
      <c r="O139" t="s">
        <v>554</v>
      </c>
      <c r="Q139" s="2">
        <v>46107</v>
      </c>
      <c r="R139" s="2">
        <v>46107</v>
      </c>
      <c r="S139" s="1">
        <v>1</v>
      </c>
      <c r="T139" s="3">
        <v>1844500</v>
      </c>
      <c r="U139" t="str">
        <f>VLOOKUP(Tabla1[[#This Row],[N° DE CONTRATO]],'[1]Cto. Sucursales 2026'!$R$5:$AW$71,32,FALSE)</f>
        <v>https://community.secop.gov.co/Public/Tendering/ContractNoticePhases/View?PPI=CO1.PPI.46116226&amp;isFromPublicArea=True&amp;isModal=False</v>
      </c>
    </row>
    <row r="140" spans="1:21" ht="29" x14ac:dyDescent="0.35">
      <c r="A140" s="8" t="s">
        <v>587</v>
      </c>
      <c r="B140" s="8" t="s">
        <v>20</v>
      </c>
      <c r="C140" t="s">
        <v>588</v>
      </c>
      <c r="D140" s="2">
        <v>46049</v>
      </c>
      <c r="E140" s="19" t="s">
        <v>22</v>
      </c>
      <c r="F140" t="s">
        <v>589</v>
      </c>
      <c r="G140" s="8" t="s">
        <v>305</v>
      </c>
      <c r="H140" t="s">
        <v>722</v>
      </c>
      <c r="I140" t="s">
        <v>715</v>
      </c>
      <c r="J140" s="3">
        <v>10500000</v>
      </c>
      <c r="K140" s="3">
        <v>10500000</v>
      </c>
      <c r="L140" s="5">
        <v>242</v>
      </c>
      <c r="M140" s="5" t="s">
        <v>554</v>
      </c>
      <c r="N140" s="7"/>
      <c r="O140" t="s">
        <v>554</v>
      </c>
      <c r="Q140" s="2">
        <v>46058</v>
      </c>
      <c r="R140" s="2">
        <v>46300</v>
      </c>
      <c r="S140" s="1">
        <v>0</v>
      </c>
      <c r="T140" s="3">
        <v>0</v>
      </c>
      <c r="U140" t="str">
        <f>VLOOKUP(Tabla1[[#This Row],[N° DE CONTRATO]],'[1]Cto. Sucursales 2026'!$R$5:$AW$71,32,FALSE)</f>
        <v>https://community.secop.gov.co/Public/Tendering/ContractNoticePhases/View?PPI=CO1.PPI.46040112&amp;isFromPublicArea=True&amp;isModal=False</v>
      </c>
    </row>
    <row r="141" spans="1:21" ht="29" x14ac:dyDescent="0.35">
      <c r="A141" s="8" t="s">
        <v>590</v>
      </c>
      <c r="B141" s="8" t="s">
        <v>160</v>
      </c>
      <c r="C141" t="s">
        <v>591</v>
      </c>
      <c r="D141" s="2">
        <v>46048</v>
      </c>
      <c r="E141" s="19" t="s">
        <v>22</v>
      </c>
      <c r="F141" t="s">
        <v>592</v>
      </c>
      <c r="G141" s="8" t="s">
        <v>304</v>
      </c>
      <c r="H141" t="s">
        <v>723</v>
      </c>
      <c r="I141" t="s">
        <v>724</v>
      </c>
      <c r="J141" s="3">
        <v>4398240</v>
      </c>
      <c r="K141" s="3">
        <v>4398240</v>
      </c>
      <c r="L141" s="5">
        <v>0</v>
      </c>
      <c r="M141" s="5" t="s">
        <v>554</v>
      </c>
      <c r="N141" s="7"/>
      <c r="O141" t="s">
        <v>554</v>
      </c>
      <c r="Q141" s="2">
        <v>46107</v>
      </c>
      <c r="R141" s="2">
        <v>46107</v>
      </c>
      <c r="S141" s="1">
        <v>1</v>
      </c>
      <c r="T141" s="3">
        <v>4398240</v>
      </c>
      <c r="U141" t="str">
        <f>VLOOKUP(Tabla1[[#This Row],[N° DE CONTRATO]],'[1]Cto. Sucursales 2026'!$R$5:$AW$71,32,FALSE)</f>
        <v>https://community.secop.gov.co/Public/Tendering/ContractNoticePhases/View?PPI=CO1.PPI.46040156&amp;isFromPublicArea=True&amp;isModal=False</v>
      </c>
    </row>
    <row r="142" spans="1:21" ht="29" x14ac:dyDescent="0.35">
      <c r="A142" s="8" t="s">
        <v>587</v>
      </c>
      <c r="B142" s="8" t="s">
        <v>160</v>
      </c>
      <c r="C142" t="s">
        <v>593</v>
      </c>
      <c r="D142" s="2">
        <v>46049</v>
      </c>
      <c r="E142" s="19" t="s">
        <v>22</v>
      </c>
      <c r="F142" t="s">
        <v>594</v>
      </c>
      <c r="G142" s="8" t="s">
        <v>305</v>
      </c>
      <c r="H142" t="s">
        <v>725</v>
      </c>
      <c r="I142" t="s">
        <v>726</v>
      </c>
      <c r="J142" s="3">
        <v>1800000</v>
      </c>
      <c r="K142" s="3">
        <v>1800000</v>
      </c>
      <c r="L142" s="5">
        <v>77</v>
      </c>
      <c r="M142" s="5" t="s">
        <v>554</v>
      </c>
      <c r="N142" s="7"/>
      <c r="O142" t="s">
        <v>554</v>
      </c>
      <c r="Q142" s="2">
        <v>46052</v>
      </c>
      <c r="R142" s="2">
        <v>46129</v>
      </c>
      <c r="S142" s="1">
        <v>1</v>
      </c>
      <c r="T142" s="3">
        <v>1800000.36</v>
      </c>
      <c r="U142" t="str">
        <f>VLOOKUP(Tabla1[[#This Row],[N° DE CONTRATO]],'[1]Cto. Sucursales 2026'!$R$5:$AW$71,32,FALSE)</f>
        <v>https://community.secop.gov.co/Public/Tendering/ContractNoticePhases/View?PPI=CO1.PPI.46040467&amp;isFromPublicArea=True&amp;isModal=False</v>
      </c>
    </row>
    <row r="143" spans="1:21" ht="29" x14ac:dyDescent="0.35">
      <c r="A143" s="8" t="s">
        <v>595</v>
      </c>
      <c r="B143" s="8" t="s">
        <v>160</v>
      </c>
      <c r="C143" t="s">
        <v>596</v>
      </c>
      <c r="D143" s="2">
        <v>46050</v>
      </c>
      <c r="E143" s="19" t="s">
        <v>32</v>
      </c>
      <c r="F143" t="s">
        <v>597</v>
      </c>
      <c r="G143" s="8" t="s">
        <v>304</v>
      </c>
      <c r="H143" t="s">
        <v>727</v>
      </c>
      <c r="I143" t="s">
        <v>728</v>
      </c>
      <c r="J143" s="3">
        <v>1430000</v>
      </c>
      <c r="K143" s="3">
        <v>1430000</v>
      </c>
      <c r="L143" s="5">
        <v>321</v>
      </c>
      <c r="M143" s="5" t="s">
        <v>554</v>
      </c>
      <c r="N143" s="7"/>
      <c r="O143" t="s">
        <v>554</v>
      </c>
      <c r="Q143" s="2">
        <v>46050</v>
      </c>
      <c r="R143" s="2">
        <v>46371</v>
      </c>
      <c r="S143" s="1">
        <v>0</v>
      </c>
      <c r="T143" s="3">
        <v>0</v>
      </c>
      <c r="U143" t="str">
        <f>VLOOKUP(Tabla1[[#This Row],[N° DE CONTRATO]],'[1]Cto. Sucursales 2026'!$R$5:$AW$71,32,FALSE)</f>
        <v>https://community.secop.gov.co/Public/Tendering/ContractNoticePhases/View?PPI=CO1.PPI.46017415&amp;isFromPublicArea=True&amp;isModal=False</v>
      </c>
    </row>
    <row r="144" spans="1:21" ht="29" x14ac:dyDescent="0.35">
      <c r="A144" s="8" t="s">
        <v>587</v>
      </c>
      <c r="B144" s="8" t="s">
        <v>160</v>
      </c>
      <c r="C144" t="s">
        <v>598</v>
      </c>
      <c r="D144" s="2">
        <v>46050</v>
      </c>
      <c r="E144" s="19" t="s">
        <v>32</v>
      </c>
      <c r="F144" t="s">
        <v>599</v>
      </c>
      <c r="G144" s="8" t="s">
        <v>305</v>
      </c>
      <c r="H144" t="s">
        <v>729</v>
      </c>
      <c r="I144" t="s">
        <v>730</v>
      </c>
      <c r="J144" s="3">
        <v>3998400</v>
      </c>
      <c r="K144" s="3">
        <v>3998400</v>
      </c>
      <c r="L144" s="5">
        <v>304</v>
      </c>
      <c r="M144" s="5" t="s">
        <v>554</v>
      </c>
      <c r="N144" s="7"/>
      <c r="O144" t="s">
        <v>554</v>
      </c>
      <c r="Q144" s="2">
        <v>46050</v>
      </c>
      <c r="R144" s="2">
        <v>46354</v>
      </c>
      <c r="S144" s="1">
        <v>0.68159999999999998</v>
      </c>
      <c r="T144" s="3">
        <v>0</v>
      </c>
      <c r="U144" t="str">
        <f>VLOOKUP(Tabla1[[#This Row],[N° DE CONTRATO]],'[1]Cto. Sucursales 2026'!$R$5:$AW$71,32,FALSE)</f>
        <v>https://community.secop.gov.co/Public/Tendering/ContractNoticePhases/View?PPI=CO1.PPI.46041222&amp;isFromPublicArea=True&amp;isModal=False</v>
      </c>
    </row>
    <row r="145" spans="1:21" ht="29" x14ac:dyDescent="0.35">
      <c r="A145" s="8" t="s">
        <v>600</v>
      </c>
      <c r="B145" s="8" t="s">
        <v>160</v>
      </c>
      <c r="C145" t="s">
        <v>601</v>
      </c>
      <c r="D145" s="2">
        <v>46050</v>
      </c>
      <c r="E145" s="19" t="s">
        <v>22</v>
      </c>
      <c r="F145" t="s">
        <v>602</v>
      </c>
      <c r="G145" s="8" t="s">
        <v>305</v>
      </c>
      <c r="H145" t="s">
        <v>731</v>
      </c>
      <c r="I145" t="s">
        <v>732</v>
      </c>
      <c r="J145" s="3">
        <v>4100000</v>
      </c>
      <c r="K145" s="3">
        <v>4100000</v>
      </c>
      <c r="L145" s="5">
        <v>79</v>
      </c>
      <c r="M145" s="5" t="s">
        <v>554</v>
      </c>
      <c r="N145" s="7"/>
      <c r="O145" t="s">
        <v>554</v>
      </c>
      <c r="Q145" s="2">
        <v>46050</v>
      </c>
      <c r="R145" s="2">
        <v>46129</v>
      </c>
      <c r="S145" s="1">
        <v>1</v>
      </c>
      <c r="T145" s="3">
        <v>4100000</v>
      </c>
      <c r="U145" t="str">
        <f>VLOOKUP(Tabla1[[#This Row],[N° DE CONTRATO]],'[1]Cto. Sucursales 2026'!$R$5:$AW$71,32,FALSE)</f>
        <v>https://community.secop.gov.co/Public/Tendering/ContractNoticePhases/View?PPI=CO1.PPI.46041565&amp;isFromPublicArea=True&amp;isModal=False</v>
      </c>
    </row>
    <row r="146" spans="1:21" x14ac:dyDescent="0.35">
      <c r="A146" s="8" t="s">
        <v>603</v>
      </c>
      <c r="B146" s="8" t="s">
        <v>20</v>
      </c>
      <c r="C146" t="s">
        <v>604</v>
      </c>
      <c r="D146" s="2">
        <v>46050</v>
      </c>
      <c r="E146" s="19" t="s">
        <v>32</v>
      </c>
      <c r="F146" t="s">
        <v>605</v>
      </c>
      <c r="G146" s="8" t="s">
        <v>304</v>
      </c>
      <c r="H146" t="s">
        <v>733</v>
      </c>
      <c r="I146" t="s">
        <v>734</v>
      </c>
      <c r="J146" s="3">
        <v>9520000</v>
      </c>
      <c r="K146" s="3">
        <v>9520000</v>
      </c>
      <c r="L146" s="5">
        <v>337</v>
      </c>
      <c r="M146" s="5" t="s">
        <v>554</v>
      </c>
      <c r="N146" s="7"/>
      <c r="O146" t="s">
        <v>554</v>
      </c>
      <c r="Q146" s="2">
        <v>46050</v>
      </c>
      <c r="R146" s="2">
        <v>46387</v>
      </c>
      <c r="S146" s="1">
        <v>0.11</v>
      </c>
      <c r="T146" s="3">
        <v>1087398</v>
      </c>
      <c r="U146" t="str">
        <f>VLOOKUP(Tabla1[[#This Row],[N° DE CONTRATO]],'[1]Cto. Sucursales 2026'!$R$5:$AW$71,32,FALSE)</f>
        <v>https://community.secop.gov.co/Public/Tendering/ContractNoticePhases/View?PPI=CO1.PPI.46042347&amp;isFromPublicArea=True&amp;isModal=False</v>
      </c>
    </row>
    <row r="147" spans="1:21" ht="29" x14ac:dyDescent="0.35">
      <c r="A147" s="8" t="s">
        <v>556</v>
      </c>
      <c r="B147" s="8" t="s">
        <v>160</v>
      </c>
      <c r="C147" t="s">
        <v>606</v>
      </c>
      <c r="D147" s="2">
        <v>46052</v>
      </c>
      <c r="E147" s="19" t="s">
        <v>22</v>
      </c>
      <c r="F147" t="s">
        <v>607</v>
      </c>
      <c r="G147" s="8" t="s">
        <v>304</v>
      </c>
      <c r="H147" t="s">
        <v>735</v>
      </c>
      <c r="I147" t="s">
        <v>736</v>
      </c>
      <c r="J147" s="3">
        <v>4542600</v>
      </c>
      <c r="K147" s="3">
        <v>4542600</v>
      </c>
      <c r="L147" s="5">
        <v>0</v>
      </c>
      <c r="M147" s="5" t="s">
        <v>554</v>
      </c>
      <c r="N147" s="7"/>
      <c r="O147" t="s">
        <v>554</v>
      </c>
      <c r="Q147" s="2">
        <v>46052</v>
      </c>
      <c r="R147" s="2">
        <v>46052</v>
      </c>
      <c r="S147" s="1">
        <v>1</v>
      </c>
      <c r="T147" s="3">
        <v>0</v>
      </c>
      <c r="U147" t="str">
        <f>VLOOKUP(Tabla1[[#This Row],[N° DE CONTRATO]],'[1]Cto. Sucursales 2026'!$R$5:$AW$71,32,FALSE)</f>
        <v>https://community.secop.gov.co/Public/Tendering/ContractNoticePhases/View?PPI=CO1.PPI.46043430&amp;isFromPublicArea=True&amp;isModal=False</v>
      </c>
    </row>
    <row r="148" spans="1:21" ht="29" x14ac:dyDescent="0.35">
      <c r="A148" s="8" t="s">
        <v>574</v>
      </c>
      <c r="B148" s="8" t="s">
        <v>160</v>
      </c>
      <c r="C148" t="s">
        <v>608</v>
      </c>
      <c r="D148" s="2">
        <v>46050</v>
      </c>
      <c r="E148" s="19" t="s">
        <v>32</v>
      </c>
      <c r="F148" t="s">
        <v>609</v>
      </c>
      <c r="G148" s="8" t="s">
        <v>304</v>
      </c>
      <c r="H148" t="s">
        <v>737</v>
      </c>
      <c r="I148" t="s">
        <v>738</v>
      </c>
      <c r="J148" s="3">
        <v>5066160</v>
      </c>
      <c r="K148" s="3">
        <v>5066160</v>
      </c>
      <c r="L148" s="5">
        <v>337</v>
      </c>
      <c r="M148" s="5" t="s">
        <v>554</v>
      </c>
      <c r="N148" s="7"/>
      <c r="O148" t="s">
        <v>554</v>
      </c>
      <c r="Q148" s="2">
        <v>46050</v>
      </c>
      <c r="R148" s="2">
        <v>46387</v>
      </c>
      <c r="S148" s="1">
        <v>0.2472</v>
      </c>
      <c r="T148" s="3">
        <v>1252260</v>
      </c>
      <c r="U148" t="str">
        <f>VLOOKUP(Tabla1[[#This Row],[N° DE CONTRATO]],'[1]Cto. Sucursales 2026'!$R$5:$AW$71,32,FALSE)</f>
        <v>https://community.secop.gov.co/Public/Tendering/ContractNoticePhases/View?PPI=CO1.PPI.46043911&amp;isFromPublicArea=True&amp;isModal=False</v>
      </c>
    </row>
    <row r="149" spans="1:21" ht="29" x14ac:dyDescent="0.35">
      <c r="A149" s="8" t="s">
        <v>587</v>
      </c>
      <c r="B149" s="8" t="s">
        <v>20</v>
      </c>
      <c r="C149" t="s">
        <v>610</v>
      </c>
      <c r="D149" s="2">
        <v>46050</v>
      </c>
      <c r="E149" s="19" t="s">
        <v>32</v>
      </c>
      <c r="F149" t="s">
        <v>611</v>
      </c>
      <c r="G149" s="8" t="s">
        <v>305</v>
      </c>
      <c r="H149" t="s">
        <v>729</v>
      </c>
      <c r="I149" t="s">
        <v>739</v>
      </c>
      <c r="J149" s="3">
        <v>8806000</v>
      </c>
      <c r="K149" s="3">
        <v>8806000</v>
      </c>
      <c r="L149" s="5">
        <v>30</v>
      </c>
      <c r="M149" s="5" t="s">
        <v>554</v>
      </c>
      <c r="N149" s="7"/>
      <c r="O149" t="s">
        <v>554</v>
      </c>
      <c r="Q149" s="2">
        <v>46050</v>
      </c>
      <c r="R149" s="2">
        <v>46080</v>
      </c>
      <c r="S149" s="1">
        <v>1</v>
      </c>
      <c r="T149" s="3">
        <v>8806000</v>
      </c>
      <c r="U149" t="str">
        <f>VLOOKUP(Tabla1[[#This Row],[N° DE CONTRATO]],'[1]Cto. Sucursales 2026'!$R$5:$AW$71,32,FALSE)</f>
        <v>https://community.secop.gov.co/Public/Tendering/ContractNoticePhases/View?PPI=CO1.PPI.46043977&amp;isFr…</v>
      </c>
    </row>
    <row r="150" spans="1:21" ht="29" x14ac:dyDescent="0.35">
      <c r="A150" s="8" t="s">
        <v>568</v>
      </c>
      <c r="B150" s="8" t="s">
        <v>160</v>
      </c>
      <c r="C150" t="s">
        <v>612</v>
      </c>
      <c r="D150" s="2">
        <v>46050</v>
      </c>
      <c r="E150" s="19" t="s">
        <v>32</v>
      </c>
      <c r="F150" t="s">
        <v>613</v>
      </c>
      <c r="G150" s="8" t="s">
        <v>304</v>
      </c>
      <c r="H150" t="s">
        <v>740</v>
      </c>
      <c r="I150" t="s">
        <v>741</v>
      </c>
      <c r="J150" s="3">
        <v>6573560</v>
      </c>
      <c r="K150" s="3">
        <v>6573560</v>
      </c>
      <c r="L150" s="5">
        <v>333</v>
      </c>
      <c r="M150" s="5" t="s">
        <v>554</v>
      </c>
      <c r="N150" s="7"/>
      <c r="O150" t="s">
        <v>554</v>
      </c>
      <c r="Q150" s="2">
        <v>46054</v>
      </c>
      <c r="R150" s="2">
        <v>46387</v>
      </c>
      <c r="S150" s="1">
        <v>0.1741</v>
      </c>
      <c r="T150" s="3">
        <v>962000</v>
      </c>
      <c r="U150" t="str">
        <f>VLOOKUP(Tabla1[[#This Row],[N° DE CONTRATO]],'[1]Cto. Sucursales 2026'!$R$5:$AW$71,32,FALSE)</f>
        <v xml:space="preserve">	https://community.secop.gov.co/Public/Tendering/ContractNoticePhases/View?PPI=CO1.PPI.46043998&amp;isFromPublicArea=True&amp;isModal=False</v>
      </c>
    </row>
    <row r="151" spans="1:21" ht="29" x14ac:dyDescent="0.35">
      <c r="A151" s="8" t="s">
        <v>614</v>
      </c>
      <c r="B151" s="8" t="s">
        <v>160</v>
      </c>
      <c r="C151" t="s">
        <v>615</v>
      </c>
      <c r="D151" s="2">
        <v>46051</v>
      </c>
      <c r="E151" s="19" t="s">
        <v>32</v>
      </c>
      <c r="F151" t="s">
        <v>616</v>
      </c>
      <c r="G151" s="8" t="s">
        <v>304</v>
      </c>
      <c r="H151" t="s">
        <v>742</v>
      </c>
      <c r="I151" t="s">
        <v>743</v>
      </c>
      <c r="J151" s="3">
        <v>3110317</v>
      </c>
      <c r="K151" s="3">
        <v>3110317</v>
      </c>
      <c r="L151" s="5">
        <v>334</v>
      </c>
      <c r="M151" s="5" t="s">
        <v>554</v>
      </c>
      <c r="N151" s="7"/>
      <c r="O151" t="s">
        <v>554</v>
      </c>
      <c r="Q151" s="2">
        <v>46053</v>
      </c>
      <c r="R151" s="2">
        <v>46387</v>
      </c>
      <c r="S151" s="1">
        <v>0.33</v>
      </c>
      <c r="T151" s="3">
        <v>904400</v>
      </c>
      <c r="U151" t="str">
        <f>VLOOKUP(Tabla1[[#This Row],[N° DE CONTRATO]],'[1]Cto. Sucursales 2026'!$R$5:$AW$71,32,FALSE)</f>
        <v>https://community.secop.gov.co/Public/Tendering/ContractNoticePhases/View?PPI=CO1.PPI.46044643&amp;isFromPublicArea=True&amp;isModal=False</v>
      </c>
    </row>
    <row r="152" spans="1:21" ht="29" x14ac:dyDescent="0.35">
      <c r="A152" s="8" t="s">
        <v>584</v>
      </c>
      <c r="B152" s="8" t="s">
        <v>160</v>
      </c>
      <c r="C152" t="s">
        <v>617</v>
      </c>
      <c r="D152" s="2">
        <v>46051</v>
      </c>
      <c r="E152" s="19" t="s">
        <v>32</v>
      </c>
      <c r="F152" t="s">
        <v>618</v>
      </c>
      <c r="G152" s="8" t="s">
        <v>304</v>
      </c>
      <c r="H152" t="s">
        <v>744</v>
      </c>
      <c r="I152" t="s">
        <v>745</v>
      </c>
      <c r="J152" s="3">
        <v>4436860</v>
      </c>
      <c r="K152" s="3">
        <v>4436860</v>
      </c>
      <c r="L152" s="5">
        <v>318</v>
      </c>
      <c r="M152" s="5" t="s">
        <v>554</v>
      </c>
      <c r="N152" s="7"/>
      <c r="O152" t="s">
        <v>554</v>
      </c>
      <c r="Q152" s="2">
        <v>46069</v>
      </c>
      <c r="R152" s="2">
        <v>46387</v>
      </c>
      <c r="S152" s="1">
        <v>0</v>
      </c>
      <c r="T152" s="3">
        <v>0</v>
      </c>
      <c r="U152" t="str">
        <f>VLOOKUP(Tabla1[[#This Row],[N° DE CONTRATO]],'[1]Cto. Sucursales 2026'!$R$5:$AW$71,32,FALSE)</f>
        <v>https://community.secop.gov.co/Public/Tendering/ContractNoticePhases/View?PPI=CO1.PPI.46045002&amp;isFromPublicArea=True&amp;isModal=False</v>
      </c>
    </row>
    <row r="153" spans="1:21" ht="29" x14ac:dyDescent="0.35">
      <c r="A153" s="8" t="s">
        <v>614</v>
      </c>
      <c r="B153" s="8" t="s">
        <v>160</v>
      </c>
      <c r="C153" t="s">
        <v>619</v>
      </c>
      <c r="D153" s="2">
        <v>46051</v>
      </c>
      <c r="E153" s="19" t="s">
        <v>22</v>
      </c>
      <c r="F153" t="s">
        <v>620</v>
      </c>
      <c r="G153" s="8" t="s">
        <v>305</v>
      </c>
      <c r="H153" t="s">
        <v>746</v>
      </c>
      <c r="I153" t="s">
        <v>747</v>
      </c>
      <c r="J153" s="3">
        <v>4614344</v>
      </c>
      <c r="K153" s="3">
        <v>4614344</v>
      </c>
      <c r="L153" s="5">
        <v>36</v>
      </c>
      <c r="M153" s="5" t="s">
        <v>554</v>
      </c>
      <c r="N153" s="7"/>
      <c r="O153" t="s">
        <v>554</v>
      </c>
      <c r="Q153" s="2">
        <v>46096</v>
      </c>
      <c r="R153" s="2">
        <v>46132</v>
      </c>
      <c r="S153" s="1">
        <v>1</v>
      </c>
      <c r="T153" s="3">
        <v>4614344</v>
      </c>
      <c r="U153" t="str">
        <f>VLOOKUP(Tabla1[[#This Row],[N° DE CONTRATO]],'[1]Cto. Sucursales 2026'!$R$5:$AW$71,32,FALSE)</f>
        <v>https://community.secop.gov.co/Public/Tendering/ContractNoticePhases/View?PPI=CO1.PPI.46065259&amp;isFromPublicArea=True&amp;isModal=False</v>
      </c>
    </row>
    <row r="154" spans="1:21" ht="29" x14ac:dyDescent="0.35">
      <c r="A154" s="8" t="s">
        <v>600</v>
      </c>
      <c r="B154" s="8" t="s">
        <v>160</v>
      </c>
      <c r="C154" t="s">
        <v>621</v>
      </c>
      <c r="D154" s="2">
        <v>46051</v>
      </c>
      <c r="E154" s="19" t="s">
        <v>32</v>
      </c>
      <c r="F154" t="s">
        <v>622</v>
      </c>
      <c r="G154" s="8" t="s">
        <v>304</v>
      </c>
      <c r="H154" t="s">
        <v>748</v>
      </c>
      <c r="I154" t="s">
        <v>749</v>
      </c>
      <c r="J154" s="3">
        <v>3132330</v>
      </c>
      <c r="K154" s="3">
        <v>3132330</v>
      </c>
      <c r="L154" s="5">
        <v>333</v>
      </c>
      <c r="M154" s="5" t="s">
        <v>554</v>
      </c>
      <c r="N154" s="7"/>
      <c r="O154" t="s">
        <v>554</v>
      </c>
      <c r="Q154" s="2">
        <v>46054</v>
      </c>
      <c r="R154" s="2">
        <v>46387</v>
      </c>
      <c r="S154" s="1">
        <v>8.5000000000000006E-2</v>
      </c>
      <c r="T154" s="3">
        <v>266591</v>
      </c>
      <c r="U154" t="str">
        <f>VLOOKUP(Tabla1[[#This Row],[N° DE CONTRATO]],'[1]Cto. Sucursales 2026'!$R$5:$AW$71,32,FALSE)</f>
        <v>https://community.secop.gov.co/Public/Tendering/ContractNoticePhases/View?PPI=CO1.PPI.46065725&amp;isFromPublicArea=True&amp;isModal=False</v>
      </c>
    </row>
    <row r="155" spans="1:21" ht="29" x14ac:dyDescent="0.35">
      <c r="A155" s="8" t="s">
        <v>623</v>
      </c>
      <c r="B155" s="8" t="s">
        <v>160</v>
      </c>
      <c r="C155" t="s">
        <v>624</v>
      </c>
      <c r="D155" s="2">
        <v>46050</v>
      </c>
      <c r="E155" s="19" t="s">
        <v>32</v>
      </c>
      <c r="F155" t="s">
        <v>625</v>
      </c>
      <c r="G155" s="8" t="s">
        <v>305</v>
      </c>
      <c r="H155" t="s">
        <v>750</v>
      </c>
      <c r="I155" t="s">
        <v>751</v>
      </c>
      <c r="J155" s="3">
        <v>3276000</v>
      </c>
      <c r="K155" s="3">
        <v>3276000</v>
      </c>
      <c r="L155" s="5">
        <v>304</v>
      </c>
      <c r="M155" s="5" t="s">
        <v>554</v>
      </c>
      <c r="N155" s="7"/>
      <c r="O155" t="s">
        <v>554</v>
      </c>
      <c r="Q155" s="2">
        <v>46050</v>
      </c>
      <c r="R155" s="2">
        <v>46354</v>
      </c>
      <c r="S155" s="1">
        <v>0.25</v>
      </c>
      <c r="T155" s="3">
        <v>819000</v>
      </c>
      <c r="U155" t="str">
        <f>VLOOKUP(Tabla1[[#This Row],[N° DE CONTRATO]],'[1]Cto. Sucursales 2026'!$R$5:$AW$71,32,FALSE)</f>
        <v>https://community.secop.gov.co/Public/Tendering/ContractNoticePhases/View?PPI=CO1.PPI.46066525&amp;isFromPublicArea=True&amp;isModal=False</v>
      </c>
    </row>
    <row r="156" spans="1:21" x14ac:dyDescent="0.35">
      <c r="A156" s="8" t="s">
        <v>626</v>
      </c>
      <c r="B156" s="8" t="s">
        <v>20</v>
      </c>
      <c r="C156" t="s">
        <v>627</v>
      </c>
      <c r="D156" s="2">
        <v>46051</v>
      </c>
      <c r="E156" s="19" t="s">
        <v>32</v>
      </c>
      <c r="F156" t="s">
        <v>628</v>
      </c>
      <c r="G156" s="8" t="s">
        <v>304</v>
      </c>
      <c r="H156" t="s">
        <v>752</v>
      </c>
      <c r="I156" t="s">
        <v>753</v>
      </c>
      <c r="J156" s="3">
        <v>17878560</v>
      </c>
      <c r="K156" s="3">
        <v>17878560</v>
      </c>
      <c r="L156" s="5">
        <v>335</v>
      </c>
      <c r="M156" s="5" t="s">
        <v>554</v>
      </c>
      <c r="N156" s="7"/>
      <c r="O156" t="s">
        <v>554</v>
      </c>
      <c r="Q156" s="2">
        <v>46052</v>
      </c>
      <c r="R156" s="2">
        <v>46387</v>
      </c>
      <c r="S156" s="1">
        <v>0.17249999999999999</v>
      </c>
      <c r="T156" s="3">
        <v>3084480</v>
      </c>
      <c r="U156" t="str">
        <f>VLOOKUP(Tabla1[[#This Row],[N° DE CONTRATO]],'[1]Cto. Sucursales 2026'!$R$5:$AW$71,32,FALSE)</f>
        <v>https://community.secop.gov.co/Public/Tendering/ContractNoticePhases/View?PPI=CO1.PPI.46066951&amp;isFromPublicArea=True&amp;isModal=False</v>
      </c>
    </row>
    <row r="157" spans="1:21" x14ac:dyDescent="0.35">
      <c r="A157" s="8" t="s">
        <v>603</v>
      </c>
      <c r="B157" s="8" t="s">
        <v>20</v>
      </c>
      <c r="C157" t="s">
        <v>629</v>
      </c>
      <c r="D157" s="2">
        <v>46051</v>
      </c>
      <c r="E157" s="19" t="s">
        <v>227</v>
      </c>
      <c r="F157" t="s">
        <v>630</v>
      </c>
      <c r="G157" s="8" t="s">
        <v>304</v>
      </c>
      <c r="H157" t="s">
        <v>754</v>
      </c>
      <c r="I157" t="s">
        <v>755</v>
      </c>
      <c r="J157" s="3">
        <v>17381138</v>
      </c>
      <c r="K157" s="3">
        <v>17381138</v>
      </c>
      <c r="L157" s="5">
        <v>336</v>
      </c>
      <c r="M157" s="5" t="s">
        <v>554</v>
      </c>
      <c r="N157" s="7"/>
      <c r="O157" t="s">
        <v>554</v>
      </c>
      <c r="Q157" s="2">
        <v>46051</v>
      </c>
      <c r="R157" s="2">
        <v>46387</v>
      </c>
      <c r="S157" s="1">
        <v>0.18</v>
      </c>
      <c r="T157" s="3">
        <v>3160206</v>
      </c>
      <c r="U157" t="str">
        <f>VLOOKUP(Tabla1[[#This Row],[N° DE CONTRATO]],'[1]Cto. Sucursales 2026'!$R$5:$AW$71,32,FALSE)</f>
        <v>https://community.secop.gov.co/Public/Tendering/ContractNoticePhases/View?PPI=CO1.PPI.46067196&amp;isFromPublicArea=True&amp;isModal=False</v>
      </c>
    </row>
    <row r="158" spans="1:21" ht="29" x14ac:dyDescent="0.35">
      <c r="A158" s="8" t="s">
        <v>565</v>
      </c>
      <c r="B158" s="8" t="s">
        <v>160</v>
      </c>
      <c r="C158" t="s">
        <v>631</v>
      </c>
      <c r="D158" s="2">
        <v>46051</v>
      </c>
      <c r="E158" s="19" t="s">
        <v>32</v>
      </c>
      <c r="F158" t="s">
        <v>632</v>
      </c>
      <c r="G158" s="8" t="s">
        <v>304</v>
      </c>
      <c r="H158" t="s">
        <v>756</v>
      </c>
      <c r="I158" t="s">
        <v>757</v>
      </c>
      <c r="J158" s="3">
        <v>8445135</v>
      </c>
      <c r="K158" s="3">
        <v>8445135</v>
      </c>
      <c r="L158" s="5">
        <v>336</v>
      </c>
      <c r="M158" s="5" t="s">
        <v>554</v>
      </c>
      <c r="N158" s="7"/>
      <c r="O158" t="s">
        <v>554</v>
      </c>
      <c r="Q158" s="2">
        <v>46051</v>
      </c>
      <c r="R158" s="2">
        <v>46387</v>
      </c>
      <c r="S158" s="1">
        <v>0.44440000000000002</v>
      </c>
      <c r="T158" s="3">
        <v>3753673</v>
      </c>
      <c r="U158" t="str">
        <f>VLOOKUP(Tabla1[[#This Row],[N° DE CONTRATO]],'[1]Cto. Sucursales 2026'!$R$5:$AW$71,32,FALSE)</f>
        <v>https://community.secop.gov.co/Public/Tendering/ContractNoticePhases/View?PPI=CO1.PPI.46067887&amp;isFromPublicArea=True&amp;isModal=False</v>
      </c>
    </row>
    <row r="159" spans="1:21" ht="29" x14ac:dyDescent="0.35">
      <c r="A159" s="8" t="s">
        <v>559</v>
      </c>
      <c r="B159" s="8" t="s">
        <v>160</v>
      </c>
      <c r="C159" t="s">
        <v>633</v>
      </c>
      <c r="D159" s="2">
        <v>46051</v>
      </c>
      <c r="E159" s="19" t="s">
        <v>22</v>
      </c>
      <c r="F159" t="s">
        <v>634</v>
      </c>
      <c r="G159" s="8" t="s">
        <v>304</v>
      </c>
      <c r="H159" t="s">
        <v>758</v>
      </c>
      <c r="I159" t="s">
        <v>759</v>
      </c>
      <c r="J159" s="3">
        <v>2927400</v>
      </c>
      <c r="K159" s="3">
        <v>2927400</v>
      </c>
      <c r="L159" s="5">
        <v>88</v>
      </c>
      <c r="M159" s="5" t="s">
        <v>554</v>
      </c>
      <c r="N159" s="7"/>
      <c r="O159" t="s">
        <v>554</v>
      </c>
      <c r="Q159" s="2">
        <v>46054</v>
      </c>
      <c r="R159" s="2">
        <v>46142</v>
      </c>
      <c r="S159" s="1">
        <v>1</v>
      </c>
      <c r="T159" s="3">
        <v>2927400</v>
      </c>
      <c r="U159" t="str">
        <f>VLOOKUP(Tabla1[[#This Row],[N° DE CONTRATO]],'[1]Cto. Sucursales 2026'!$R$5:$AW$71,32,FALSE)</f>
        <v>https://community.secop.gov.co/Public/Tendering/ContractNoticePhases/View?PPI=CO1.PPI.46068458&amp;isFromPublicArea=True&amp;isModal=False</v>
      </c>
    </row>
    <row r="160" spans="1:21" ht="29" x14ac:dyDescent="0.35">
      <c r="A160" s="8" t="s">
        <v>635</v>
      </c>
      <c r="B160" s="8" t="s">
        <v>20</v>
      </c>
      <c r="C160" t="s">
        <v>636</v>
      </c>
      <c r="D160" s="2">
        <v>46052</v>
      </c>
      <c r="E160" s="19" t="s">
        <v>32</v>
      </c>
      <c r="F160" t="s">
        <v>637</v>
      </c>
      <c r="G160" s="8" t="s">
        <v>305</v>
      </c>
      <c r="H160" t="s">
        <v>760</v>
      </c>
      <c r="I160" t="s">
        <v>761</v>
      </c>
      <c r="J160" s="3">
        <v>9440000</v>
      </c>
      <c r="K160" s="3">
        <v>9440000</v>
      </c>
      <c r="L160" s="5">
        <v>336</v>
      </c>
      <c r="M160" s="5" t="s">
        <v>554</v>
      </c>
      <c r="N160" s="7"/>
      <c r="O160" t="s">
        <v>554</v>
      </c>
      <c r="Q160" s="2">
        <v>46051</v>
      </c>
      <c r="R160" s="2">
        <v>46387</v>
      </c>
      <c r="S160" s="1">
        <v>0.24929999999999999</v>
      </c>
      <c r="T160" s="3">
        <v>2354000</v>
      </c>
      <c r="U160" t="str">
        <f>VLOOKUP(Tabla1[[#This Row],[N° DE CONTRATO]],'[1]Cto. Sucursales 2026'!$R$5:$AW$71,32,FALSE)</f>
        <v>https://community.secop.gov.co/Public/Tendering/ContractNoticePhases/View?PPI=CO1.PPI.46068963&amp;isFromPublicArea=True&amp;isModal=False</v>
      </c>
    </row>
    <row r="161" spans="1:21" ht="29" x14ac:dyDescent="0.35">
      <c r="A161" s="8" t="s">
        <v>638</v>
      </c>
      <c r="B161" s="8" t="s">
        <v>160</v>
      </c>
      <c r="C161" t="s">
        <v>639</v>
      </c>
      <c r="D161" s="2">
        <v>46052</v>
      </c>
      <c r="E161" s="19" t="s">
        <v>22</v>
      </c>
      <c r="F161" t="s">
        <v>640</v>
      </c>
      <c r="G161" s="8" t="s">
        <v>304</v>
      </c>
      <c r="H161" t="s">
        <v>762</v>
      </c>
      <c r="I161" t="s">
        <v>763</v>
      </c>
      <c r="J161" s="3">
        <v>3300000</v>
      </c>
      <c r="K161" s="3">
        <v>3300000</v>
      </c>
      <c r="L161" s="5">
        <v>77</v>
      </c>
      <c r="M161" s="5" t="s">
        <v>554</v>
      </c>
      <c r="N161" s="7"/>
      <c r="O161" t="s">
        <v>554</v>
      </c>
      <c r="Q161" s="2">
        <v>46052</v>
      </c>
      <c r="R161" s="2">
        <v>46129</v>
      </c>
      <c r="S161" s="1">
        <v>1</v>
      </c>
      <c r="T161" s="3">
        <v>0</v>
      </c>
      <c r="U161" t="str">
        <f>VLOOKUP(Tabla1[[#This Row],[N° DE CONTRATO]],'[1]Cto. Sucursales 2026'!$R$5:$AW$71,32,FALSE)</f>
        <v>https://community.secop.gov.co/Public/Tendering/ContractNoticePhases/View?PPI=CO1.PPI.46069466&amp;isFromPublicArea=True&amp;isModal=False</v>
      </c>
    </row>
    <row r="162" spans="1:21" ht="29" x14ac:dyDescent="0.35">
      <c r="A162" s="8" t="s">
        <v>635</v>
      </c>
      <c r="B162" s="8" t="s">
        <v>160</v>
      </c>
      <c r="C162" t="s">
        <v>641</v>
      </c>
      <c r="D162" s="2">
        <v>46052</v>
      </c>
      <c r="E162" s="19" t="s">
        <v>22</v>
      </c>
      <c r="F162" t="s">
        <v>642</v>
      </c>
      <c r="G162" s="8" t="s">
        <v>304</v>
      </c>
      <c r="H162" t="s">
        <v>764</v>
      </c>
      <c r="I162" t="s">
        <v>765</v>
      </c>
      <c r="J162" s="3">
        <v>3313839</v>
      </c>
      <c r="K162" s="3">
        <v>3313839</v>
      </c>
      <c r="L162" s="5">
        <v>93</v>
      </c>
      <c r="M162" s="5" t="s">
        <v>554</v>
      </c>
      <c r="N162" s="7"/>
      <c r="O162" t="s">
        <v>554</v>
      </c>
      <c r="Q162" s="2">
        <v>46049</v>
      </c>
      <c r="R162" s="2">
        <v>46142</v>
      </c>
      <c r="S162" s="1">
        <v>0</v>
      </c>
      <c r="T162" s="3">
        <v>0</v>
      </c>
      <c r="U162" t="str">
        <f>VLOOKUP(Tabla1[[#This Row],[N° DE CONTRATO]],'[1]Cto. Sucursales 2026'!$R$5:$AW$71,32,FALSE)</f>
        <v>https://community.secop.gov.co/Public/Tendering/ContractNoticePhases/View?PPI=CO1.PPI.46070199&amp;isFromPublicArea=True&amp;isModal=False</v>
      </c>
    </row>
    <row r="163" spans="1:21" ht="29" x14ac:dyDescent="0.35">
      <c r="A163" s="8" t="s">
        <v>600</v>
      </c>
      <c r="B163" s="8" t="s">
        <v>20</v>
      </c>
      <c r="C163" t="s">
        <v>643</v>
      </c>
      <c r="D163" s="2">
        <v>46052</v>
      </c>
      <c r="E163" s="19" t="s">
        <v>227</v>
      </c>
      <c r="F163" t="s">
        <v>644</v>
      </c>
      <c r="G163" s="8" t="s">
        <v>305</v>
      </c>
      <c r="H163" t="s">
        <v>766</v>
      </c>
      <c r="I163" t="s">
        <v>767</v>
      </c>
      <c r="J163" s="3">
        <v>3563200</v>
      </c>
      <c r="K163" s="3">
        <v>3563200</v>
      </c>
      <c r="L163" s="5">
        <v>333</v>
      </c>
      <c r="M163" s="5" t="s">
        <v>554</v>
      </c>
      <c r="N163" s="7"/>
      <c r="O163" t="s">
        <v>554</v>
      </c>
      <c r="Q163" s="2">
        <v>46054</v>
      </c>
      <c r="R163" s="2">
        <v>46387</v>
      </c>
      <c r="S163" s="1">
        <v>0.33700000000000002</v>
      </c>
      <c r="T163" s="3">
        <v>1200000</v>
      </c>
      <c r="U163" t="str">
        <f>VLOOKUP(Tabla1[[#This Row],[N° DE CONTRATO]],'[1]Cto. Sucursales 2026'!$R$5:$AW$71,32,FALSE)</f>
        <v>https://community.secop.gov.co/Public/Tendering/ContractNoticePhases/View?PPI=CO1.PPI.46070469&amp;isFromPublicArea=True&amp;isModal=False</v>
      </c>
    </row>
    <row r="164" spans="1:21" ht="29" x14ac:dyDescent="0.35">
      <c r="A164" s="8" t="s">
        <v>645</v>
      </c>
      <c r="B164" s="8" t="s">
        <v>160</v>
      </c>
      <c r="C164" t="s">
        <v>646</v>
      </c>
      <c r="D164" s="2">
        <v>46052</v>
      </c>
      <c r="E164" s="19" t="s">
        <v>32</v>
      </c>
      <c r="F164" t="s">
        <v>647</v>
      </c>
      <c r="G164" s="8" t="s">
        <v>304</v>
      </c>
      <c r="H164" t="s">
        <v>768</v>
      </c>
      <c r="I164" t="s">
        <v>769</v>
      </c>
      <c r="J164" s="3">
        <v>5697467</v>
      </c>
      <c r="K164" s="3">
        <v>5697467</v>
      </c>
      <c r="L164" s="5">
        <v>333</v>
      </c>
      <c r="M164" s="5" t="s">
        <v>554</v>
      </c>
      <c r="N164" s="7"/>
      <c r="O164" t="s">
        <v>554</v>
      </c>
      <c r="Q164" s="2">
        <v>46054</v>
      </c>
      <c r="R164" s="2">
        <v>46387</v>
      </c>
      <c r="S164" s="1">
        <v>0</v>
      </c>
      <c r="T164" s="3">
        <v>0</v>
      </c>
      <c r="U164" t="str">
        <f>VLOOKUP(Tabla1[[#This Row],[N° DE CONTRATO]],'[1]Cto. Sucursales 2026'!$R$5:$AW$71,32,FALSE)</f>
        <v>https://community.secop.gov.co/Public/Tendering/ContractNoticePhases/View?PPI=CO1.PPI.46070948&amp;isFromPublicArea=True&amp;isModal=False</v>
      </c>
    </row>
    <row r="165" spans="1:21" x14ac:dyDescent="0.35">
      <c r="A165" s="8" t="s">
        <v>565</v>
      </c>
      <c r="B165" s="8" t="s">
        <v>20</v>
      </c>
      <c r="C165" t="s">
        <v>648</v>
      </c>
      <c r="D165" s="2">
        <v>46052</v>
      </c>
      <c r="E165" s="19" t="s">
        <v>22</v>
      </c>
      <c r="F165" t="s">
        <v>649</v>
      </c>
      <c r="G165" s="8" t="s">
        <v>304</v>
      </c>
      <c r="H165" t="s">
        <v>770</v>
      </c>
      <c r="I165" t="s">
        <v>771</v>
      </c>
      <c r="J165" s="3">
        <v>8905500</v>
      </c>
      <c r="K165" s="3">
        <v>8905500</v>
      </c>
      <c r="L165" s="5">
        <v>60</v>
      </c>
      <c r="M165" s="5" t="s">
        <v>554</v>
      </c>
      <c r="N165" s="7"/>
      <c r="O165" t="s">
        <v>554</v>
      </c>
      <c r="Q165" s="2">
        <v>46082</v>
      </c>
      <c r="R165" s="2">
        <v>46142</v>
      </c>
      <c r="S165" s="1">
        <v>0.98919999999999997</v>
      </c>
      <c r="T165" s="3">
        <v>8809501</v>
      </c>
      <c r="U165" t="str">
        <f>VLOOKUP(Tabla1[[#This Row],[N° DE CONTRATO]],'[1]Cto. Sucursales 2026'!$R$5:$AW$71,32,FALSE)</f>
        <v>https://community.secop.gov.co/Public/Tendering/ContractNoticePhases/View?PPI=CO1.PPI.46071369&amp;isFromPublicArea=True&amp;isModal=False</v>
      </c>
    </row>
    <row r="166" spans="1:21" ht="29" x14ac:dyDescent="0.35">
      <c r="A166" s="8" t="s">
        <v>645</v>
      </c>
      <c r="B166" s="8" t="s">
        <v>160</v>
      </c>
      <c r="C166" t="s">
        <v>650</v>
      </c>
      <c r="D166" s="2">
        <v>46052</v>
      </c>
      <c r="E166" s="19" t="s">
        <v>22</v>
      </c>
      <c r="F166" t="s">
        <v>651</v>
      </c>
      <c r="G166" s="8" t="s">
        <v>304</v>
      </c>
      <c r="H166" t="s">
        <v>772</v>
      </c>
      <c r="I166" t="s">
        <v>773</v>
      </c>
      <c r="J166" s="3">
        <v>5670001</v>
      </c>
      <c r="K166" s="3">
        <v>5670001</v>
      </c>
      <c r="L166" s="5">
        <v>77</v>
      </c>
      <c r="M166" s="5" t="s">
        <v>554</v>
      </c>
      <c r="N166" s="7"/>
      <c r="O166" t="s">
        <v>554</v>
      </c>
      <c r="Q166" s="2">
        <v>46052</v>
      </c>
      <c r="R166" s="2">
        <v>46129</v>
      </c>
      <c r="S166" s="1">
        <v>0</v>
      </c>
      <c r="T166" s="3">
        <v>0</v>
      </c>
      <c r="U166" t="str">
        <f>VLOOKUP(Tabla1[[#This Row],[N° DE CONTRATO]],'[1]Cto. Sucursales 2026'!$R$5:$AW$71,32,FALSE)</f>
        <v>https://community.secop.gov.co/Public/Tendering/ContractNoticePhases/View?PPI=CO1.PPI.46071635&amp;isFromPublicArea=True&amp;isModal=False</v>
      </c>
    </row>
    <row r="167" spans="1:21" x14ac:dyDescent="0.35">
      <c r="A167" s="8" t="s">
        <v>603</v>
      </c>
      <c r="B167" s="8" t="s">
        <v>20</v>
      </c>
      <c r="C167" t="s">
        <v>652</v>
      </c>
      <c r="D167" s="2">
        <v>46052</v>
      </c>
      <c r="E167" s="19" t="s">
        <v>22</v>
      </c>
      <c r="F167" t="s">
        <v>653</v>
      </c>
      <c r="G167" s="8" t="s">
        <v>304</v>
      </c>
      <c r="H167" t="s">
        <v>774</v>
      </c>
      <c r="I167" t="s">
        <v>775</v>
      </c>
      <c r="J167" s="3">
        <v>11091600</v>
      </c>
      <c r="K167" s="3">
        <v>11091600</v>
      </c>
      <c r="L167" s="5">
        <v>0</v>
      </c>
      <c r="M167" s="5" t="s">
        <v>554</v>
      </c>
      <c r="N167" s="7"/>
      <c r="O167" t="s">
        <v>554</v>
      </c>
      <c r="Q167" s="2">
        <v>46129</v>
      </c>
      <c r="R167" s="2">
        <v>46129</v>
      </c>
      <c r="S167" s="1">
        <v>1</v>
      </c>
      <c r="T167" s="3">
        <v>10270000</v>
      </c>
      <c r="U167" t="str">
        <f>VLOOKUP(Tabla1[[#This Row],[N° DE CONTRATO]],'[1]Cto. Sucursales 2026'!$R$5:$AW$71,32,FALSE)</f>
        <v>https://community.secop.gov.co/Public/Tendering/ContractNoticePhases/View?PPI=CO1.PPI.46072416&amp;isFromPublicArea=True&amp;isModal=False</v>
      </c>
    </row>
    <row r="168" spans="1:21" x14ac:dyDescent="0.35">
      <c r="A168" s="8" t="s">
        <v>571</v>
      </c>
      <c r="B168" s="8" t="s">
        <v>20</v>
      </c>
      <c r="C168" t="s">
        <v>654</v>
      </c>
      <c r="D168" s="2">
        <v>46052</v>
      </c>
      <c r="E168" s="19" t="s">
        <v>32</v>
      </c>
      <c r="F168" t="s">
        <v>655</v>
      </c>
      <c r="G168" s="8" t="s">
        <v>304</v>
      </c>
      <c r="H168" t="s">
        <v>776</v>
      </c>
      <c r="I168" t="s">
        <v>777</v>
      </c>
      <c r="J168" s="3">
        <v>25857510</v>
      </c>
      <c r="K168" s="3">
        <v>25857510</v>
      </c>
      <c r="L168" s="5">
        <v>60</v>
      </c>
      <c r="M168" s="5" t="s">
        <v>554</v>
      </c>
      <c r="N168" s="7"/>
      <c r="O168" t="s">
        <v>554</v>
      </c>
      <c r="Q168" s="2">
        <v>46052</v>
      </c>
      <c r="R168" s="2">
        <v>46112</v>
      </c>
      <c r="S168" s="1">
        <v>0.05</v>
      </c>
      <c r="T168" s="3">
        <v>0</v>
      </c>
      <c r="U168" t="str">
        <f>VLOOKUP(Tabla1[[#This Row],[N° DE CONTRATO]],'[1]Cto. Sucursales 2026'!$R$5:$AW$71,32,FALSE)</f>
        <v>https://community.secop.gov.co/Public/Tendering/ContractNoticePhases/View?PPI=CO1.PPI.46072496&amp;isFr…</v>
      </c>
    </row>
    <row r="169" spans="1:21" ht="29" x14ac:dyDescent="0.35">
      <c r="A169" s="8" t="s">
        <v>645</v>
      </c>
      <c r="B169" s="8" t="s">
        <v>160</v>
      </c>
      <c r="C169" t="s">
        <v>656</v>
      </c>
      <c r="D169" s="2">
        <v>46052</v>
      </c>
      <c r="E169" s="19" t="s">
        <v>32</v>
      </c>
      <c r="F169" t="s">
        <v>657</v>
      </c>
      <c r="G169" s="8" t="s">
        <v>304</v>
      </c>
      <c r="H169" t="s">
        <v>778</v>
      </c>
      <c r="I169" t="s">
        <v>779</v>
      </c>
      <c r="J169" s="3">
        <v>5209092</v>
      </c>
      <c r="K169" s="3">
        <v>5209092</v>
      </c>
      <c r="L169" s="5">
        <v>333</v>
      </c>
      <c r="M169" s="5" t="s">
        <v>554</v>
      </c>
      <c r="N169" s="7"/>
      <c r="O169" t="s">
        <v>554</v>
      </c>
      <c r="Q169" s="2">
        <v>46054</v>
      </c>
      <c r="R169" s="2">
        <v>46387</v>
      </c>
      <c r="S169" s="1">
        <v>0</v>
      </c>
      <c r="T169" s="3">
        <v>0</v>
      </c>
      <c r="U169" t="str">
        <f>VLOOKUP(Tabla1[[#This Row],[N° DE CONTRATO]],'[1]Cto. Sucursales 2026'!$R$5:$AW$71,32,FALSE)</f>
        <v>https://community.secop.gov.co/Public/Tendering/ContractNoticePhases/View?PPI=CO1.PPI.46072831&amp;isFromPublicArea=True&amp;isModal=False</v>
      </c>
    </row>
    <row r="170" spans="1:21" ht="29" x14ac:dyDescent="0.35">
      <c r="A170" s="8" t="s">
        <v>600</v>
      </c>
      <c r="B170" s="8" t="s">
        <v>160</v>
      </c>
      <c r="C170" t="s">
        <v>658</v>
      </c>
      <c r="D170" s="2">
        <v>46052</v>
      </c>
      <c r="E170" s="19" t="s">
        <v>227</v>
      </c>
      <c r="F170" t="s">
        <v>659</v>
      </c>
      <c r="G170" s="8" t="s">
        <v>304</v>
      </c>
      <c r="H170" t="s">
        <v>780</v>
      </c>
      <c r="I170" t="s">
        <v>781</v>
      </c>
      <c r="J170" s="3">
        <v>6360312</v>
      </c>
      <c r="K170" s="3">
        <v>6360312</v>
      </c>
      <c r="L170" s="5">
        <v>333</v>
      </c>
      <c r="M170" s="5" t="s">
        <v>554</v>
      </c>
      <c r="N170" s="7"/>
      <c r="O170" t="s">
        <v>554</v>
      </c>
      <c r="Q170" s="2">
        <v>46054</v>
      </c>
      <c r="R170" s="2">
        <v>46387</v>
      </c>
      <c r="S170" s="1">
        <v>0.26500000000000001</v>
      </c>
      <c r="T170" s="3">
        <v>1683002</v>
      </c>
      <c r="U170" t="str">
        <f>VLOOKUP(Tabla1[[#This Row],[N° DE CONTRATO]],'[1]Cto. Sucursales 2026'!$R$5:$AW$71,32,FALSE)</f>
        <v>https://community.secop.gov.co/Public/Tendering/ContractNoticePhases/View?PPI=CO1.PPI.46073364&amp;isFromPublicArea=True&amp;isModal=False</v>
      </c>
    </row>
    <row r="171" spans="1:21" x14ac:dyDescent="0.35">
      <c r="A171" s="8" t="s">
        <v>645</v>
      </c>
      <c r="B171" s="8" t="s">
        <v>20</v>
      </c>
      <c r="C171" t="s">
        <v>660</v>
      </c>
      <c r="D171" s="2">
        <v>46052</v>
      </c>
      <c r="E171" s="19" t="s">
        <v>227</v>
      </c>
      <c r="F171" t="s">
        <v>661</v>
      </c>
      <c r="G171" s="8" t="s">
        <v>304</v>
      </c>
      <c r="H171" t="s">
        <v>782</v>
      </c>
      <c r="I171" t="s">
        <v>783</v>
      </c>
      <c r="J171" s="3">
        <v>24420000</v>
      </c>
      <c r="K171" s="3">
        <v>24420000</v>
      </c>
      <c r="L171" s="5">
        <v>333</v>
      </c>
      <c r="M171" s="5" t="s">
        <v>554</v>
      </c>
      <c r="N171" s="7"/>
      <c r="O171" t="s">
        <v>554</v>
      </c>
      <c r="Q171" s="2">
        <v>46054</v>
      </c>
      <c r="R171" s="2">
        <v>46387</v>
      </c>
      <c r="S171" s="1">
        <v>0.18</v>
      </c>
      <c r="T171" s="3">
        <v>4184420</v>
      </c>
      <c r="U171" t="str">
        <f>VLOOKUP(Tabla1[[#This Row],[N° DE CONTRATO]],'[1]Cto. Sucursales 2026'!$R$5:$AW$71,32,FALSE)</f>
        <v>https://community.secop.gov.co/Public/Tendering/ContractNoticePhases/View?PPI=CO1.PPI.46073881&amp;isFromPublicArea=True&amp;isModal=False</v>
      </c>
    </row>
    <row r="172" spans="1:21" ht="29" x14ac:dyDescent="0.35">
      <c r="A172" s="8" t="s">
        <v>574</v>
      </c>
      <c r="B172" s="8" t="s">
        <v>160</v>
      </c>
      <c r="C172" t="s">
        <v>662</v>
      </c>
      <c r="D172" s="2">
        <v>46052</v>
      </c>
      <c r="E172" s="19" t="s">
        <v>22</v>
      </c>
      <c r="F172" t="s">
        <v>663</v>
      </c>
      <c r="G172" s="8" t="s">
        <v>305</v>
      </c>
      <c r="H172" t="s">
        <v>712</v>
      </c>
      <c r="I172" t="s">
        <v>713</v>
      </c>
      <c r="J172" s="3">
        <v>1820000</v>
      </c>
      <c r="K172" s="3">
        <v>1820000</v>
      </c>
      <c r="L172" s="5">
        <v>77</v>
      </c>
      <c r="M172" s="5" t="s">
        <v>554</v>
      </c>
      <c r="N172" s="7"/>
      <c r="O172" t="s">
        <v>554</v>
      </c>
      <c r="Q172" s="2">
        <v>46052</v>
      </c>
      <c r="R172" s="2">
        <v>46129</v>
      </c>
      <c r="S172" s="1">
        <v>1</v>
      </c>
      <c r="T172" s="3">
        <v>1820000</v>
      </c>
      <c r="U172" t="str">
        <f>VLOOKUP(Tabla1[[#This Row],[N° DE CONTRATO]],'[1]Cto. Sucursales 2026'!$R$5:$AW$71,32,FALSE)</f>
        <v>https://community.secop.gov.co/Public/Tendering/ContractNoticePhases/View?PPI=CO1.PPI.46074318&amp;isFromPublicArea=True&amp;isModal=False</v>
      </c>
    </row>
    <row r="173" spans="1:21" ht="29" x14ac:dyDescent="0.35">
      <c r="A173" s="8" t="s">
        <v>568</v>
      </c>
      <c r="B173" s="8" t="s">
        <v>160</v>
      </c>
      <c r="C173" t="s">
        <v>664</v>
      </c>
      <c r="D173" s="2">
        <v>46052</v>
      </c>
      <c r="E173" s="19" t="s">
        <v>22</v>
      </c>
      <c r="F173" t="s">
        <v>665</v>
      </c>
      <c r="G173" s="8" t="s">
        <v>304</v>
      </c>
      <c r="H173" t="s">
        <v>784</v>
      </c>
      <c r="I173" t="s">
        <v>785</v>
      </c>
      <c r="J173" s="3">
        <v>5091984</v>
      </c>
      <c r="K173" s="3">
        <v>5091984</v>
      </c>
      <c r="L173" s="5">
        <v>77</v>
      </c>
      <c r="M173" s="5" t="s">
        <v>554</v>
      </c>
      <c r="N173" s="7"/>
      <c r="O173" t="s">
        <v>554</v>
      </c>
      <c r="Q173" s="2">
        <v>46052</v>
      </c>
      <c r="R173" s="2">
        <v>46129</v>
      </c>
      <c r="S173" s="1">
        <v>1</v>
      </c>
      <c r="T173" s="3">
        <v>4714800</v>
      </c>
      <c r="U173" t="str">
        <f>VLOOKUP(Tabla1[[#This Row],[N° DE CONTRATO]],'[1]Cto. Sucursales 2026'!$R$5:$AW$71,32,FALSE)</f>
        <v>https://community.secop.gov.co/Public/Tendering/ContractNoticePhases/View?PPI=CO1.PPI.46074343&amp;isFromPublicArea=True&amp;isModal=False</v>
      </c>
    </row>
    <row r="174" spans="1:21" ht="29" x14ac:dyDescent="0.35">
      <c r="A174" s="8" t="s">
        <v>571</v>
      </c>
      <c r="B174" s="8" t="s">
        <v>160</v>
      </c>
      <c r="C174" t="s">
        <v>666</v>
      </c>
      <c r="D174" s="2">
        <v>46052</v>
      </c>
      <c r="E174" s="19" t="s">
        <v>22</v>
      </c>
      <c r="F174" t="s">
        <v>667</v>
      </c>
      <c r="G174" s="8" t="s">
        <v>305</v>
      </c>
      <c r="H174" t="s">
        <v>786</v>
      </c>
      <c r="I174" t="s">
        <v>787</v>
      </c>
      <c r="J174" s="3">
        <v>5612040</v>
      </c>
      <c r="K174" s="3">
        <v>5612040</v>
      </c>
      <c r="L174" s="5">
        <v>90</v>
      </c>
      <c r="M174" s="5" t="s">
        <v>554</v>
      </c>
      <c r="N174" s="7"/>
      <c r="O174" t="s">
        <v>554</v>
      </c>
      <c r="Q174" s="2">
        <v>46052</v>
      </c>
      <c r="R174" s="2">
        <v>46142</v>
      </c>
      <c r="S174" s="1">
        <v>1</v>
      </c>
      <c r="T174" s="3">
        <v>0</v>
      </c>
      <c r="U174" t="str">
        <f>VLOOKUP(Tabla1[[#This Row],[N° DE CONTRATO]],'[1]Cto. Sucursales 2026'!$R$5:$AW$71,32,FALSE)</f>
        <v>https://community.secop.gov.co/Public/Tendering/ContractNoticePhases/View?PPI=CO1.PPI.46074396&amp;isFromPublicArea=True&amp;isModal=False</v>
      </c>
    </row>
    <row r="175" spans="1:21" ht="29" x14ac:dyDescent="0.35">
      <c r="A175" s="8" t="s">
        <v>668</v>
      </c>
      <c r="B175" s="8" t="s">
        <v>160</v>
      </c>
      <c r="C175" t="s">
        <v>669</v>
      </c>
      <c r="D175" s="2">
        <v>46052</v>
      </c>
      <c r="E175" s="19" t="s">
        <v>32</v>
      </c>
      <c r="F175" t="s">
        <v>670</v>
      </c>
      <c r="G175" s="8" t="s">
        <v>305</v>
      </c>
      <c r="H175" t="s">
        <v>760</v>
      </c>
      <c r="I175" t="s">
        <v>761</v>
      </c>
      <c r="J175" s="3">
        <v>2934400</v>
      </c>
      <c r="K175" s="3">
        <v>2934400</v>
      </c>
      <c r="L175" s="5">
        <v>335</v>
      </c>
      <c r="M175" s="5" t="s">
        <v>554</v>
      </c>
      <c r="N175" s="7"/>
      <c r="O175" t="s">
        <v>554</v>
      </c>
      <c r="Q175" s="2">
        <v>46052</v>
      </c>
      <c r="R175" s="2">
        <v>46387</v>
      </c>
      <c r="S175" s="1">
        <v>0.3</v>
      </c>
      <c r="T175" s="3">
        <v>733600</v>
      </c>
      <c r="U175" t="str">
        <f>VLOOKUP(Tabla1[[#This Row],[N° DE CONTRATO]],'[1]Cto. Sucursales 2026'!$R$5:$AW$71,32,FALSE)</f>
        <v>https://community.secop.gov.co/Public/Tendering/ContractNoticePhases/View?PPI=CO1.PPI.46076750&amp;isFromPublicArea=True&amp;isModal=False</v>
      </c>
    </row>
    <row r="176" spans="1:21" x14ac:dyDescent="0.35">
      <c r="A176" s="8" t="s">
        <v>626</v>
      </c>
      <c r="B176" s="8" t="s">
        <v>20</v>
      </c>
      <c r="C176" t="s">
        <v>671</v>
      </c>
      <c r="D176" s="2">
        <v>46052</v>
      </c>
      <c r="E176" s="19" t="s">
        <v>22</v>
      </c>
      <c r="F176" t="s">
        <v>672</v>
      </c>
      <c r="G176" s="8" t="s">
        <v>304</v>
      </c>
      <c r="H176" t="s">
        <v>788</v>
      </c>
      <c r="I176" t="s">
        <v>789</v>
      </c>
      <c r="J176" s="3">
        <v>10404616</v>
      </c>
      <c r="K176" s="3">
        <v>10404616</v>
      </c>
      <c r="L176" s="5">
        <v>77</v>
      </c>
      <c r="M176" s="5" t="s">
        <v>554</v>
      </c>
      <c r="N176" s="7"/>
      <c r="O176" t="s">
        <v>554</v>
      </c>
      <c r="Q176" s="2">
        <v>46052</v>
      </c>
      <c r="R176" s="2">
        <v>46129</v>
      </c>
      <c r="S176" s="1">
        <v>0</v>
      </c>
      <c r="T176" s="3">
        <v>0</v>
      </c>
      <c r="U176" t="str">
        <f>VLOOKUP(Tabla1[[#This Row],[N° DE CONTRATO]],'[1]Cto. Sucursales 2026'!$R$5:$AW$71,32,FALSE)</f>
        <v>https://community.secop.gov.co/Public/Tendering/ContractNoticePhases/View?PPI=CO1.PPI.46077635&amp;isFromPublicArea=True&amp;isModal=False</v>
      </c>
    </row>
    <row r="177" spans="1:21" ht="29" x14ac:dyDescent="0.35">
      <c r="A177" s="8" t="s">
        <v>571</v>
      </c>
      <c r="B177" s="8" t="s">
        <v>160</v>
      </c>
      <c r="C177" t="s">
        <v>673</v>
      </c>
      <c r="D177" s="2">
        <v>46052</v>
      </c>
      <c r="E177" s="19" t="s">
        <v>227</v>
      </c>
      <c r="F177" t="s">
        <v>674</v>
      </c>
      <c r="G177" s="8" t="s">
        <v>305</v>
      </c>
      <c r="H177" t="s">
        <v>790</v>
      </c>
      <c r="I177" t="s">
        <v>791</v>
      </c>
      <c r="J177" s="3">
        <v>1920000</v>
      </c>
      <c r="K177" s="3">
        <v>1920000</v>
      </c>
      <c r="L177" s="5">
        <v>336</v>
      </c>
      <c r="M177" s="5" t="s">
        <v>554</v>
      </c>
      <c r="N177" s="7"/>
      <c r="O177" t="s">
        <v>554</v>
      </c>
      <c r="Q177" s="2">
        <v>46052</v>
      </c>
      <c r="R177" s="2">
        <v>46388</v>
      </c>
      <c r="S177" s="1">
        <v>0.25</v>
      </c>
      <c r="T177" s="3">
        <v>480000</v>
      </c>
      <c r="U177" t="str">
        <f>VLOOKUP(Tabla1[[#This Row],[N° DE CONTRATO]],'[1]Cto. Sucursales 2026'!$R$5:$AW$71,32,FALSE)</f>
        <v>https://community.secop.gov.co/Public/Tendering/ContractNoticePhases/View?PPI=CO1.PPI.46077887&amp;isFromPublicArea=True&amp;isModal=False</v>
      </c>
    </row>
    <row r="178" spans="1:21" ht="29" x14ac:dyDescent="0.35">
      <c r="A178" s="8" t="s">
        <v>675</v>
      </c>
      <c r="B178" s="8" t="s">
        <v>160</v>
      </c>
      <c r="C178" t="s">
        <v>676</v>
      </c>
      <c r="D178" s="2">
        <v>46052</v>
      </c>
      <c r="E178" s="19" t="s">
        <v>22</v>
      </c>
      <c r="F178" t="s">
        <v>677</v>
      </c>
      <c r="G178" s="8" t="s">
        <v>304</v>
      </c>
      <c r="H178" t="s">
        <v>792</v>
      </c>
      <c r="I178" t="s">
        <v>793</v>
      </c>
      <c r="J178" s="3">
        <v>5165000</v>
      </c>
      <c r="K178" s="3">
        <v>5165000</v>
      </c>
      <c r="L178" s="5">
        <v>77</v>
      </c>
      <c r="M178" s="5" t="s">
        <v>554</v>
      </c>
      <c r="N178" s="7"/>
      <c r="O178" t="s">
        <v>554</v>
      </c>
      <c r="Q178" s="2">
        <v>46052</v>
      </c>
      <c r="R178" s="2">
        <v>46129</v>
      </c>
      <c r="S178" s="1">
        <v>1</v>
      </c>
      <c r="T178" s="3">
        <v>5165000</v>
      </c>
      <c r="U178" t="str">
        <f>VLOOKUP(Tabla1[[#This Row],[N° DE CONTRATO]],'[1]Cto. Sucursales 2026'!$R$5:$AW$71,32,FALSE)</f>
        <v>https://community.secop.gov.co/Public/Tendering/ContractNoticePhases/View?PPI=CO1.PPI.46078488&amp;isFromPublicArea=True&amp;isModal=False</v>
      </c>
    </row>
    <row r="179" spans="1:21" ht="29" x14ac:dyDescent="0.35">
      <c r="A179" s="8" t="s">
        <v>581</v>
      </c>
      <c r="B179" s="8" t="s">
        <v>160</v>
      </c>
      <c r="C179" t="s">
        <v>678</v>
      </c>
      <c r="D179" s="2">
        <v>46052</v>
      </c>
      <c r="E179" s="19" t="s">
        <v>22</v>
      </c>
      <c r="F179" t="s">
        <v>679</v>
      </c>
      <c r="G179" s="8" t="s">
        <v>304</v>
      </c>
      <c r="H179" t="s">
        <v>794</v>
      </c>
      <c r="I179" t="s">
        <v>795</v>
      </c>
      <c r="J179" s="3">
        <v>1500000</v>
      </c>
      <c r="K179" s="3">
        <v>1500000</v>
      </c>
      <c r="L179" s="5">
        <v>74</v>
      </c>
      <c r="M179" s="5" t="s">
        <v>554</v>
      </c>
      <c r="N179" s="7"/>
      <c r="O179" t="s">
        <v>554</v>
      </c>
      <c r="Q179" s="2">
        <v>46052</v>
      </c>
      <c r="R179" s="2">
        <v>46126</v>
      </c>
      <c r="S179" s="1">
        <v>1</v>
      </c>
      <c r="T179" s="3">
        <v>1500000</v>
      </c>
      <c r="U179" t="str">
        <f>VLOOKUP(Tabla1[[#This Row],[N° DE CONTRATO]],'[1]Cto. Sucursales 2026'!$R$5:$AW$71,32,FALSE)</f>
        <v>https://community.secop.gov.co/Public/Tendering/ContractNoticePhases/View?PPI=CO1.PPI.46079120&amp;isFromPublicArea=True&amp;isModal=False</v>
      </c>
    </row>
    <row r="180" spans="1:21" ht="29" x14ac:dyDescent="0.35">
      <c r="A180" s="8" t="s">
        <v>680</v>
      </c>
      <c r="B180" s="8" t="s">
        <v>160</v>
      </c>
      <c r="C180" t="s">
        <v>681</v>
      </c>
      <c r="D180" s="2">
        <v>46052</v>
      </c>
      <c r="E180" s="19" t="s">
        <v>22</v>
      </c>
      <c r="F180" t="s">
        <v>682</v>
      </c>
      <c r="G180" s="8" t="s">
        <v>304</v>
      </c>
      <c r="H180" t="s">
        <v>796</v>
      </c>
      <c r="I180" t="s">
        <v>797</v>
      </c>
      <c r="J180" s="3">
        <v>1868300</v>
      </c>
      <c r="K180" s="3">
        <v>1868300</v>
      </c>
      <c r="L180" s="5">
        <v>0</v>
      </c>
      <c r="M180" s="5" t="s">
        <v>554</v>
      </c>
      <c r="N180" s="7"/>
      <c r="O180" t="s">
        <v>554</v>
      </c>
      <c r="Q180" s="2">
        <v>46087</v>
      </c>
      <c r="R180" s="2">
        <v>46087</v>
      </c>
      <c r="S180" s="1">
        <v>1</v>
      </c>
      <c r="T180" s="3">
        <v>1868300</v>
      </c>
      <c r="U180" t="str">
        <f>VLOOKUP(Tabla1[[#This Row],[N° DE CONTRATO]],'[1]Cto. Sucursales 2026'!$R$5:$AW$71,32,FALSE)</f>
        <v>https://community.secop.gov.co/Public/Tendering/ContractNoticePhases/View?PPI=CO1.PPI.46079166&amp;isFromPublicArea=True&amp;isModal=False</v>
      </c>
    </row>
    <row r="181" spans="1:21" ht="29" x14ac:dyDescent="0.35">
      <c r="A181" s="8" t="s">
        <v>668</v>
      </c>
      <c r="B181" s="8" t="s">
        <v>160</v>
      </c>
      <c r="C181" t="s">
        <v>683</v>
      </c>
      <c r="D181" s="2">
        <v>46052</v>
      </c>
      <c r="E181" s="19" t="s">
        <v>22</v>
      </c>
      <c r="F181" t="s">
        <v>684</v>
      </c>
      <c r="G181" s="8" t="s">
        <v>304</v>
      </c>
      <c r="H181" t="s">
        <v>798</v>
      </c>
      <c r="I181" t="s">
        <v>799</v>
      </c>
      <c r="J181" s="3">
        <v>1499040</v>
      </c>
      <c r="K181" s="3">
        <v>1499040</v>
      </c>
      <c r="L181" s="5">
        <v>38</v>
      </c>
      <c r="M181" s="5" t="s">
        <v>554</v>
      </c>
      <c r="N181" s="7"/>
      <c r="O181" t="s">
        <v>554</v>
      </c>
      <c r="Q181" s="2">
        <v>46091</v>
      </c>
      <c r="R181" s="2">
        <v>46129</v>
      </c>
      <c r="S181" s="1">
        <v>1</v>
      </c>
      <c r="T181" s="3">
        <v>1388000</v>
      </c>
      <c r="U181" t="str">
        <f>VLOOKUP(Tabla1[[#This Row],[N° DE CONTRATO]],'[1]Cto. Sucursales 2026'!$R$5:$AW$71,32,FALSE)</f>
        <v>https://community.secop.gov.co/Public/Tendering/ContractNoticePhases/View?PPI=CO1.PPI.46080063&amp;isFromPublicArea=True&amp;isModal=False</v>
      </c>
    </row>
    <row r="182" spans="1:21" ht="29" x14ac:dyDescent="0.35">
      <c r="A182" s="8" t="s">
        <v>668</v>
      </c>
      <c r="B182" s="8" t="s">
        <v>160</v>
      </c>
      <c r="C182" t="s">
        <v>685</v>
      </c>
      <c r="D182" s="2">
        <v>46052</v>
      </c>
      <c r="E182" s="19" t="s">
        <v>32</v>
      </c>
      <c r="F182" t="s">
        <v>686</v>
      </c>
      <c r="G182" s="8" t="s">
        <v>304</v>
      </c>
      <c r="H182" t="s">
        <v>800</v>
      </c>
      <c r="I182" t="s">
        <v>801</v>
      </c>
      <c r="J182" s="3">
        <v>5896450</v>
      </c>
      <c r="K182" s="3">
        <v>5896450</v>
      </c>
      <c r="L182" s="5">
        <v>18</v>
      </c>
      <c r="M182" s="5" t="s">
        <v>554</v>
      </c>
      <c r="N182" s="7"/>
      <c r="O182" t="s">
        <v>554</v>
      </c>
      <c r="Q182" s="2">
        <v>46062</v>
      </c>
      <c r="R182" s="2">
        <v>46080</v>
      </c>
      <c r="S182" s="1">
        <v>1</v>
      </c>
      <c r="T182" s="3">
        <v>4955000</v>
      </c>
      <c r="U182" t="str">
        <f>VLOOKUP(Tabla1[[#This Row],[N° DE CONTRATO]],'[1]Cto. Sucursales 2026'!$R$5:$AW$71,32,FALSE)</f>
        <v>https://community.secop.gov.co/Public/Tendering/ContractNoticePhases/View?PPI=CO1.PPI.46080334&amp;isFromPublicArea=True&amp;isModal=False</v>
      </c>
    </row>
    <row r="183" spans="1:21" ht="29" x14ac:dyDescent="0.35">
      <c r="A183" s="8" t="s">
        <v>687</v>
      </c>
      <c r="B183" s="8" t="s">
        <v>20</v>
      </c>
      <c r="C183" t="s">
        <v>688</v>
      </c>
      <c r="D183" s="2">
        <v>46204</v>
      </c>
      <c r="E183" s="19" t="s">
        <v>180</v>
      </c>
      <c r="F183" t="s">
        <v>689</v>
      </c>
      <c r="G183" s="8" t="s">
        <v>305</v>
      </c>
      <c r="H183" t="s">
        <v>802</v>
      </c>
      <c r="I183" t="s">
        <v>803</v>
      </c>
      <c r="J183" s="3">
        <v>1926000</v>
      </c>
      <c r="K183" s="3">
        <v>1926000</v>
      </c>
      <c r="L183" s="5">
        <v>30</v>
      </c>
      <c r="M183" s="5" t="s">
        <v>554</v>
      </c>
      <c r="N183" s="7"/>
      <c r="O183" t="s">
        <v>554</v>
      </c>
      <c r="Q183" s="2">
        <v>46204</v>
      </c>
      <c r="R183" s="2">
        <v>46234</v>
      </c>
      <c r="S183" s="1"/>
      <c r="T183" s="3"/>
      <c r="U183">
        <f>VLOOKUP(Tabla1[[#This Row],[N° DE CONTRATO]],'[1]Cto. Sucursales 2026'!$R$5:$AW$71,32,FALSE)</f>
        <v>0</v>
      </c>
    </row>
    <row r="184" spans="1:21" ht="29" x14ac:dyDescent="0.35">
      <c r="A184" s="8" t="s">
        <v>687</v>
      </c>
      <c r="B184" s="8" t="s">
        <v>160</v>
      </c>
      <c r="C184" t="s">
        <v>690</v>
      </c>
      <c r="D184" s="2">
        <v>46212</v>
      </c>
      <c r="E184" s="19" t="s">
        <v>180</v>
      </c>
      <c r="F184" t="s">
        <v>691</v>
      </c>
      <c r="G184" s="8" t="s">
        <v>304</v>
      </c>
      <c r="H184" t="s">
        <v>704</v>
      </c>
      <c r="I184" t="s">
        <v>804</v>
      </c>
      <c r="J184" s="3">
        <v>6199900</v>
      </c>
      <c r="K184" s="3">
        <v>6199900</v>
      </c>
      <c r="L184" s="5">
        <v>30</v>
      </c>
      <c r="M184" s="5" t="s">
        <v>554</v>
      </c>
      <c r="N184" s="7"/>
      <c r="O184" t="s">
        <v>554</v>
      </c>
      <c r="Q184" s="2">
        <v>46212</v>
      </c>
      <c r="R184" s="2">
        <v>46242</v>
      </c>
      <c r="S184" s="1"/>
      <c r="T184" s="3"/>
      <c r="U184">
        <f>VLOOKUP(Tabla1[[#This Row],[N° DE CONTRATO]],'[1]Cto. Sucursales 2026'!$R$5:$AW$71,32,FALSE)</f>
        <v>0</v>
      </c>
    </row>
    <row r="185" spans="1:21" ht="29" x14ac:dyDescent="0.35">
      <c r="A185" s="8" t="s">
        <v>692</v>
      </c>
      <c r="B185" s="8" t="s">
        <v>160</v>
      </c>
      <c r="C185" t="s">
        <v>693</v>
      </c>
      <c r="D185" s="2">
        <v>46225</v>
      </c>
      <c r="E185" s="19" t="s">
        <v>32</v>
      </c>
      <c r="F185" t="s">
        <v>694</v>
      </c>
      <c r="G185" s="8" t="s">
        <v>305</v>
      </c>
      <c r="H185" t="s">
        <v>805</v>
      </c>
      <c r="I185" t="s">
        <v>806</v>
      </c>
      <c r="J185" s="3">
        <v>1832600</v>
      </c>
      <c r="K185" s="3">
        <v>1832600</v>
      </c>
      <c r="L185" s="5">
        <v>10</v>
      </c>
      <c r="M185" s="5" t="s">
        <v>554</v>
      </c>
      <c r="N185" s="7"/>
      <c r="O185" t="s">
        <v>554</v>
      </c>
      <c r="Q185" s="2">
        <v>46212</v>
      </c>
      <c r="R185" s="2">
        <v>46222</v>
      </c>
      <c r="S185" s="1"/>
      <c r="T185" s="3"/>
      <c r="U185">
        <f>VLOOKUP(Tabla1[[#This Row],[N° DE CONTRATO]],'[1]Cto. Sucursales 2026'!$R$5:$AW$71,32,FALSE)</f>
        <v>0</v>
      </c>
    </row>
    <row r="186" spans="1:21" ht="29" x14ac:dyDescent="0.35">
      <c r="A186" s="8" t="s">
        <v>692</v>
      </c>
      <c r="B186" s="8" t="s">
        <v>160</v>
      </c>
      <c r="C186" t="s">
        <v>695</v>
      </c>
      <c r="D186" s="2">
        <v>46226</v>
      </c>
      <c r="E186" s="19" t="s">
        <v>22</v>
      </c>
      <c r="F186" t="s">
        <v>696</v>
      </c>
      <c r="G186" s="8" t="s">
        <v>305</v>
      </c>
      <c r="H186" t="s">
        <v>807</v>
      </c>
      <c r="I186" t="s">
        <v>808</v>
      </c>
      <c r="J186" s="3">
        <v>3175200</v>
      </c>
      <c r="K186" s="3">
        <v>3175200</v>
      </c>
      <c r="L186" s="5">
        <v>0</v>
      </c>
      <c r="M186" s="5" t="s">
        <v>554</v>
      </c>
      <c r="N186" s="7"/>
      <c r="O186" t="s">
        <v>554</v>
      </c>
      <c r="Q186" s="2">
        <v>46227</v>
      </c>
      <c r="R186" s="2">
        <v>46227</v>
      </c>
      <c r="S186" s="1"/>
      <c r="T186" s="3"/>
      <c r="U186">
        <f>VLOOKUP(Tabla1[[#This Row],[N° DE CONTRATO]],'[1]Cto. Sucursales 2026'!$R$5:$AW$71,32,FALSE)</f>
        <v>0</v>
      </c>
    </row>
    <row r="187" spans="1:21" ht="29" x14ac:dyDescent="0.35">
      <c r="A187" s="8" t="s">
        <v>697</v>
      </c>
      <c r="B187" s="8" t="s">
        <v>160</v>
      </c>
      <c r="C187" t="s">
        <v>698</v>
      </c>
      <c r="D187" s="2">
        <v>46206</v>
      </c>
      <c r="E187" s="19" t="s">
        <v>22</v>
      </c>
      <c r="F187" t="s">
        <v>699</v>
      </c>
      <c r="G187" s="8" t="s">
        <v>304</v>
      </c>
      <c r="H187" t="s">
        <v>796</v>
      </c>
      <c r="I187" t="s">
        <v>797</v>
      </c>
      <c r="J187" s="3">
        <v>1500000</v>
      </c>
      <c r="K187" s="3">
        <v>1500000</v>
      </c>
      <c r="L187" s="5">
        <v>0</v>
      </c>
      <c r="M187" s="5" t="s">
        <v>554</v>
      </c>
      <c r="N187" s="7"/>
      <c r="O187" t="s">
        <v>554</v>
      </c>
      <c r="Q187" s="2">
        <v>46228</v>
      </c>
      <c r="R187" s="2">
        <v>46228</v>
      </c>
      <c r="S187" s="1"/>
      <c r="T187" s="3"/>
      <c r="U187">
        <f>VLOOKUP(Tabla1[[#This Row],[N° DE CONTRATO]],'[1]Cto. Sucursales 2026'!$R$5:$AW$71,32,FALSE)</f>
        <v>0</v>
      </c>
    </row>
    <row r="188" spans="1:21" x14ac:dyDescent="0.35">
      <c r="G188" s="8"/>
      <c r="J188" s="3"/>
      <c r="K188" s="3"/>
      <c r="L188" s="5"/>
      <c r="M188" s="5"/>
      <c r="N188" s="7"/>
      <c r="Q188" s="2"/>
      <c r="R188" s="2"/>
      <c r="S188" s="1"/>
      <c r="T188" s="3"/>
    </row>
    <row r="189" spans="1:21" x14ac:dyDescent="0.35">
      <c r="G189" s="8"/>
      <c r="J189" s="3"/>
      <c r="K189" s="3"/>
      <c r="L189" s="5"/>
      <c r="M189" s="5"/>
      <c r="N189" s="7"/>
      <c r="Q189" s="2"/>
      <c r="R189" s="2"/>
      <c r="S189" s="1"/>
      <c r="T189" s="3"/>
    </row>
    <row r="190" spans="1:21" x14ac:dyDescent="0.35">
      <c r="C190">
        <f>SUBTOTAL(103,Tabla1[N° DE CONTRATO])</f>
        <v>184</v>
      </c>
      <c r="G190" s="8"/>
      <c r="J190" s="3">
        <f>SUBTOTAL(109,Tabla1[VALOR TOTAL DEL CONTRATO CON IVA
(en pesos)
(inicial)])</f>
        <v>69254651068.300003</v>
      </c>
      <c r="K190" s="3">
        <f>SUBTOTAL(109,Tabla1[VALOR TOTAL CONTRATO CON IVA
(VALOR INICIAL + ADICIONES) ])</f>
        <v>69311916068.300003</v>
      </c>
      <c r="U190">
        <f>SUBTOTAL(103,Tabla1[LINK CONTRATO SECOP])</f>
        <v>184</v>
      </c>
    </row>
  </sheetData>
  <conditionalFormatting sqref="S4:S187">
    <cfRule type="containsText" dxfId="0" priority="1" operator="containsText" text="100.00%">
      <formula>NOT(ISERROR(SEARCH("100.00%",S4)))</formula>
    </cfRule>
  </conditionalFormatting>
  <pageMargins left="0.7" right="0.7" top="0.75" bottom="0.75" header="0.3" footer="0.3"/>
  <headerFooter>
    <oddFooter>&amp;C_x000D_&amp;1#&amp;"Aptos"&amp;10&amp;K000000 DOCUMENTO DE USO INTERNO</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C23D5-D764-4EEA-BAC4-EE100F787C05}">
  <dimension ref="A1:X94"/>
  <sheetViews>
    <sheetView tabSelected="1" topLeftCell="P1" zoomScale="90" zoomScaleNormal="90" workbookViewId="0">
      <selection activeCell="V94" sqref="V94"/>
    </sheetView>
  </sheetViews>
  <sheetFormatPr baseColWidth="10" defaultRowHeight="14.5" x14ac:dyDescent="0.35"/>
  <cols>
    <col min="1" max="1" width="24.36328125" customWidth="1"/>
    <col min="2" max="2" width="24.54296875" customWidth="1"/>
    <col min="3" max="3" width="17" customWidth="1"/>
    <col min="4" max="4" width="22.36328125" customWidth="1"/>
    <col min="5" max="5" width="20.90625" customWidth="1"/>
    <col min="6" max="6" width="35.453125" customWidth="1"/>
    <col min="7" max="7" width="19.81640625" customWidth="1"/>
    <col min="8" max="8" width="26.453125" customWidth="1"/>
    <col min="9" max="9" width="30.6328125" customWidth="1"/>
    <col min="10" max="10" width="21" customWidth="1"/>
    <col min="11" max="11" width="17.90625" customWidth="1"/>
    <col min="14" max="14" width="15.1796875" customWidth="1"/>
    <col min="15" max="15" width="16.1796875" customWidth="1"/>
    <col min="16" max="16" width="12.6328125" customWidth="1"/>
    <col min="17" max="17" width="23.81640625" customWidth="1"/>
    <col min="18" max="18" width="20.90625" customWidth="1"/>
    <col min="19" max="19" width="33.08984375" customWidth="1"/>
    <col min="20" max="20" width="28.1796875" customWidth="1"/>
    <col min="21" max="21" width="38.54296875" customWidth="1"/>
  </cols>
  <sheetData>
    <row r="1" spans="1:24" x14ac:dyDescent="0.35">
      <c r="A1" s="9" t="s">
        <v>812</v>
      </c>
    </row>
    <row r="2" spans="1:24" ht="18.5" customHeight="1" x14ac:dyDescent="0.35">
      <c r="A2" s="10" t="s">
        <v>1342</v>
      </c>
    </row>
    <row r="3" spans="1:24" ht="28.5" customHeight="1" x14ac:dyDescent="0.35">
      <c r="A3" s="17" t="s">
        <v>0</v>
      </c>
      <c r="B3" s="17" t="s">
        <v>1</v>
      </c>
      <c r="C3" s="17" t="s">
        <v>2</v>
      </c>
      <c r="D3" s="17" t="s">
        <v>3</v>
      </c>
      <c r="E3" s="17" t="s">
        <v>4</v>
      </c>
      <c r="F3" s="17" t="s">
        <v>5</v>
      </c>
      <c r="G3" s="17" t="s">
        <v>6</v>
      </c>
      <c r="H3" s="17" t="s">
        <v>7</v>
      </c>
      <c r="I3" s="17" t="s">
        <v>8</v>
      </c>
      <c r="J3" s="17" t="s">
        <v>9</v>
      </c>
      <c r="K3" s="17" t="s">
        <v>10</v>
      </c>
      <c r="L3" s="17" t="s">
        <v>11</v>
      </c>
      <c r="M3" s="17" t="s">
        <v>12</v>
      </c>
      <c r="N3" s="17" t="s">
        <v>13</v>
      </c>
      <c r="O3" s="17" t="s">
        <v>14</v>
      </c>
      <c r="P3" s="17" t="s">
        <v>15</v>
      </c>
      <c r="Q3" s="17" t="s">
        <v>16</v>
      </c>
      <c r="R3" s="17" t="s">
        <v>17</v>
      </c>
      <c r="S3" s="18" t="s">
        <v>926</v>
      </c>
      <c r="T3" s="17" t="s">
        <v>18</v>
      </c>
      <c r="U3" s="17" t="s">
        <v>927</v>
      </c>
      <c r="W3" s="1"/>
    </row>
    <row r="4" spans="1:24" x14ac:dyDescent="0.35">
      <c r="A4" t="s">
        <v>928</v>
      </c>
      <c r="B4" s="2" t="s">
        <v>929</v>
      </c>
      <c r="C4" t="s">
        <v>930</v>
      </c>
      <c r="D4" s="2">
        <v>36739</v>
      </c>
      <c r="E4" t="s">
        <v>227</v>
      </c>
      <c r="F4" t="s">
        <v>931</v>
      </c>
      <c r="G4" t="s">
        <v>304</v>
      </c>
      <c r="H4" t="s">
        <v>932</v>
      </c>
      <c r="I4" t="s">
        <v>933</v>
      </c>
      <c r="J4" s="3">
        <v>164294127</v>
      </c>
      <c r="K4" s="3">
        <v>1521363945</v>
      </c>
      <c r="L4" s="5">
        <v>364</v>
      </c>
      <c r="M4" t="s">
        <v>555</v>
      </c>
      <c r="N4" s="7">
        <v>9496</v>
      </c>
      <c r="O4" s="7" t="s">
        <v>554</v>
      </c>
      <c r="P4" s="7"/>
      <c r="Q4" s="2">
        <v>36739</v>
      </c>
      <c r="R4" s="11">
        <v>46599</v>
      </c>
      <c r="S4" s="1">
        <v>1</v>
      </c>
      <c r="T4" s="3">
        <v>176681916</v>
      </c>
      <c r="U4" t="s">
        <v>934</v>
      </c>
      <c r="V4" s="11"/>
      <c r="W4" s="1"/>
      <c r="X4" s="3"/>
    </row>
    <row r="5" spans="1:24" x14ac:dyDescent="0.35">
      <c r="A5" t="s">
        <v>928</v>
      </c>
      <c r="B5" t="s">
        <v>256</v>
      </c>
      <c r="C5" t="s">
        <v>935</v>
      </c>
      <c r="D5" s="2">
        <v>40443</v>
      </c>
      <c r="E5" t="s">
        <v>22</v>
      </c>
      <c r="F5" t="s">
        <v>936</v>
      </c>
      <c r="G5" t="s">
        <v>304</v>
      </c>
      <c r="H5" t="s">
        <v>937</v>
      </c>
      <c r="I5" t="s">
        <v>938</v>
      </c>
      <c r="J5" s="3">
        <v>0</v>
      </c>
      <c r="K5" s="3">
        <v>0</v>
      </c>
      <c r="L5" s="5">
        <v>365</v>
      </c>
      <c r="M5" t="s">
        <v>555</v>
      </c>
      <c r="N5" s="7">
        <v>5479</v>
      </c>
      <c r="O5" s="7" t="s">
        <v>554</v>
      </c>
      <c r="P5" s="7"/>
      <c r="Q5" s="2">
        <v>40515</v>
      </c>
      <c r="R5" s="11">
        <v>46359</v>
      </c>
      <c r="S5" s="1">
        <v>0</v>
      </c>
      <c r="T5" s="3">
        <v>391791</v>
      </c>
      <c r="U5" t="s">
        <v>941</v>
      </c>
      <c r="V5" s="11"/>
      <c r="W5" s="1"/>
      <c r="X5" s="3"/>
    </row>
    <row r="6" spans="1:24" x14ac:dyDescent="0.35">
      <c r="A6" t="s">
        <v>928</v>
      </c>
      <c r="B6" s="2" t="s">
        <v>929</v>
      </c>
      <c r="C6" t="s">
        <v>939</v>
      </c>
      <c r="D6" s="2">
        <v>40730</v>
      </c>
      <c r="E6" t="s">
        <v>22</v>
      </c>
      <c r="F6" t="s">
        <v>940</v>
      </c>
      <c r="G6" t="s">
        <v>304</v>
      </c>
      <c r="H6" t="s">
        <v>937</v>
      </c>
      <c r="I6" t="s">
        <v>938</v>
      </c>
      <c r="J6" s="3">
        <v>0</v>
      </c>
      <c r="K6" s="3">
        <v>0</v>
      </c>
      <c r="L6" s="5">
        <v>365</v>
      </c>
      <c r="M6" t="s">
        <v>555</v>
      </c>
      <c r="N6" s="7">
        <v>5113</v>
      </c>
      <c r="O6" s="7" t="s">
        <v>554</v>
      </c>
      <c r="P6" s="7"/>
      <c r="Q6" s="2">
        <v>40821</v>
      </c>
      <c r="R6" s="11">
        <v>46299</v>
      </c>
      <c r="S6" s="1">
        <v>0</v>
      </c>
      <c r="T6" s="13" t="s">
        <v>941</v>
      </c>
      <c r="U6" t="s">
        <v>941</v>
      </c>
      <c r="V6" s="11"/>
      <c r="W6" s="1"/>
      <c r="X6" s="3"/>
    </row>
    <row r="7" spans="1:24" x14ac:dyDescent="0.35">
      <c r="A7" t="s">
        <v>928</v>
      </c>
      <c r="B7" s="2" t="s">
        <v>929</v>
      </c>
      <c r="C7" t="s">
        <v>942</v>
      </c>
      <c r="D7" s="2">
        <v>41142</v>
      </c>
      <c r="E7" t="s">
        <v>227</v>
      </c>
      <c r="F7" t="s">
        <v>943</v>
      </c>
      <c r="G7" t="s">
        <v>304</v>
      </c>
      <c r="H7" t="s">
        <v>944</v>
      </c>
      <c r="I7" t="s">
        <v>945</v>
      </c>
      <c r="J7" s="3">
        <v>184800000</v>
      </c>
      <c r="K7" s="3">
        <v>3526204059</v>
      </c>
      <c r="L7" s="5">
        <v>1460</v>
      </c>
      <c r="M7" t="s">
        <v>555</v>
      </c>
      <c r="N7" s="7">
        <v>3652</v>
      </c>
      <c r="O7" s="7" t="s">
        <v>554</v>
      </c>
      <c r="P7" s="7"/>
      <c r="Q7" s="2">
        <v>41183</v>
      </c>
      <c r="R7" s="11">
        <v>46295</v>
      </c>
      <c r="S7" s="1">
        <v>0</v>
      </c>
      <c r="T7" s="13" t="s">
        <v>941</v>
      </c>
      <c r="U7" t="s">
        <v>941</v>
      </c>
      <c r="V7" s="11"/>
      <c r="W7" s="1"/>
      <c r="X7" s="3"/>
    </row>
    <row r="8" spans="1:24" x14ac:dyDescent="0.35">
      <c r="A8" t="s">
        <v>946</v>
      </c>
      <c r="B8" s="2" t="s">
        <v>929</v>
      </c>
      <c r="C8" t="s">
        <v>947</v>
      </c>
      <c r="D8" s="2">
        <v>42640</v>
      </c>
      <c r="E8" t="s">
        <v>277</v>
      </c>
      <c r="F8" t="s">
        <v>948</v>
      </c>
      <c r="G8" t="s">
        <v>304</v>
      </c>
      <c r="H8" t="s">
        <v>949</v>
      </c>
      <c r="I8" t="s">
        <v>950</v>
      </c>
      <c r="J8" s="3">
        <v>1150000000</v>
      </c>
      <c r="K8" s="3">
        <v>1150000000</v>
      </c>
      <c r="L8" s="5">
        <v>1826</v>
      </c>
      <c r="M8" t="s">
        <v>555</v>
      </c>
      <c r="N8" s="7">
        <v>2464</v>
      </c>
      <c r="O8" s="7" t="s">
        <v>554</v>
      </c>
      <c r="P8" s="7"/>
      <c r="Q8" s="2">
        <v>42644</v>
      </c>
      <c r="R8" s="11">
        <v>46934</v>
      </c>
      <c r="S8" s="1">
        <v>0</v>
      </c>
      <c r="T8" s="13" t="s">
        <v>941</v>
      </c>
      <c r="U8" t="s">
        <v>941</v>
      </c>
      <c r="V8" s="11"/>
      <c r="W8" s="1"/>
      <c r="X8" s="3"/>
    </row>
    <row r="9" spans="1:24" x14ac:dyDescent="0.35">
      <c r="A9" t="s">
        <v>928</v>
      </c>
      <c r="B9" s="2" t="s">
        <v>929</v>
      </c>
      <c r="C9" t="s">
        <v>951</v>
      </c>
      <c r="D9" s="2">
        <v>43228</v>
      </c>
      <c r="E9" t="s">
        <v>227</v>
      </c>
      <c r="F9" t="s">
        <v>952</v>
      </c>
      <c r="G9" t="s">
        <v>304</v>
      </c>
      <c r="H9" t="s">
        <v>953</v>
      </c>
      <c r="I9" t="s">
        <v>954</v>
      </c>
      <c r="J9" s="3">
        <v>6977208000</v>
      </c>
      <c r="K9" s="3">
        <v>14426670665</v>
      </c>
      <c r="L9" s="5">
        <v>2556</v>
      </c>
      <c r="M9" t="s">
        <v>555</v>
      </c>
      <c r="N9" s="7">
        <v>1825</v>
      </c>
      <c r="O9" t="s">
        <v>554</v>
      </c>
      <c r="Q9" s="2">
        <v>43250</v>
      </c>
      <c r="R9" s="11">
        <v>47631</v>
      </c>
      <c r="S9" s="1">
        <v>0</v>
      </c>
      <c r="T9" s="13" t="s">
        <v>941</v>
      </c>
      <c r="U9" t="s">
        <v>941</v>
      </c>
      <c r="V9" s="11"/>
      <c r="W9" s="1"/>
      <c r="X9" s="3"/>
    </row>
    <row r="10" spans="1:24" x14ac:dyDescent="0.35">
      <c r="A10" t="s">
        <v>955</v>
      </c>
      <c r="B10" s="2" t="s">
        <v>929</v>
      </c>
      <c r="C10" t="s">
        <v>956</v>
      </c>
      <c r="D10" s="2">
        <v>43714</v>
      </c>
      <c r="E10" t="s">
        <v>22</v>
      </c>
      <c r="F10" t="s">
        <v>957</v>
      </c>
      <c r="G10" t="s">
        <v>304</v>
      </c>
      <c r="H10" t="s">
        <v>958</v>
      </c>
      <c r="I10" t="s">
        <v>959</v>
      </c>
      <c r="J10" s="3">
        <v>502400000</v>
      </c>
      <c r="K10" s="3">
        <v>6280888266</v>
      </c>
      <c r="L10" s="5">
        <v>782</v>
      </c>
      <c r="M10" t="s">
        <v>555</v>
      </c>
      <c r="N10" s="7">
        <v>1826</v>
      </c>
      <c r="O10" s="7" t="s">
        <v>554</v>
      </c>
      <c r="P10" s="7"/>
      <c r="Q10" s="2">
        <v>43718</v>
      </c>
      <c r="R10" s="11">
        <v>46326</v>
      </c>
      <c r="S10" s="1">
        <v>0.84560000000000002</v>
      </c>
      <c r="T10" s="3">
        <v>5311266694</v>
      </c>
      <c r="U10" t="s">
        <v>960</v>
      </c>
      <c r="V10" s="11"/>
      <c r="W10" s="1"/>
      <c r="X10" s="3"/>
    </row>
    <row r="11" spans="1:24" x14ac:dyDescent="0.35">
      <c r="A11" t="s">
        <v>961</v>
      </c>
      <c r="B11" s="2" t="s">
        <v>929</v>
      </c>
      <c r="C11" t="s">
        <v>962</v>
      </c>
      <c r="D11" s="2">
        <v>43906</v>
      </c>
      <c r="E11" t="s">
        <v>963</v>
      </c>
      <c r="F11" t="s">
        <v>964</v>
      </c>
      <c r="G11" t="s">
        <v>304</v>
      </c>
      <c r="H11" t="s">
        <v>965</v>
      </c>
      <c r="I11" t="s">
        <v>966</v>
      </c>
      <c r="J11" s="3">
        <v>0</v>
      </c>
      <c r="K11" s="3">
        <v>0</v>
      </c>
      <c r="L11" s="5">
        <v>1829</v>
      </c>
      <c r="M11" t="s">
        <v>555</v>
      </c>
      <c r="N11" s="7">
        <v>1826</v>
      </c>
      <c r="O11" t="s">
        <v>554</v>
      </c>
      <c r="Q11" s="2">
        <v>43906</v>
      </c>
      <c r="R11" s="11">
        <v>47558</v>
      </c>
      <c r="S11" s="1">
        <v>0</v>
      </c>
      <c r="T11" s="13" t="s">
        <v>941</v>
      </c>
      <c r="U11" t="s">
        <v>941</v>
      </c>
      <c r="V11" s="11"/>
      <c r="W11" s="1"/>
      <c r="X11" s="3"/>
    </row>
    <row r="12" spans="1:24" x14ac:dyDescent="0.35">
      <c r="A12" t="s">
        <v>928</v>
      </c>
      <c r="B12" s="2" t="s">
        <v>929</v>
      </c>
      <c r="C12" t="s">
        <v>968</v>
      </c>
      <c r="D12" s="2">
        <v>44250</v>
      </c>
      <c r="E12" t="s">
        <v>227</v>
      </c>
      <c r="F12" t="s">
        <v>969</v>
      </c>
      <c r="G12" t="s">
        <v>304</v>
      </c>
      <c r="H12" t="s">
        <v>970</v>
      </c>
      <c r="I12" t="s">
        <v>971</v>
      </c>
      <c r="J12" s="3">
        <v>26360854</v>
      </c>
      <c r="K12" s="3">
        <v>91758594</v>
      </c>
      <c r="L12" s="5">
        <v>311</v>
      </c>
      <c r="M12" t="s">
        <v>555</v>
      </c>
      <c r="N12" s="7">
        <v>1826</v>
      </c>
      <c r="O12" s="7" t="s">
        <v>554</v>
      </c>
      <c r="P12" s="7"/>
      <c r="Q12" s="2">
        <v>44250</v>
      </c>
      <c r="R12" s="11">
        <v>46387</v>
      </c>
      <c r="S12" s="1">
        <v>0.58330000000000004</v>
      </c>
      <c r="T12" s="3">
        <v>33273080</v>
      </c>
      <c r="U12" t="s">
        <v>941</v>
      </c>
      <c r="V12" s="11"/>
      <c r="W12" s="1"/>
      <c r="X12" s="3"/>
    </row>
    <row r="13" spans="1:24" x14ac:dyDescent="0.35">
      <c r="A13" t="s">
        <v>967</v>
      </c>
      <c r="B13" t="s">
        <v>38</v>
      </c>
      <c r="C13" t="s">
        <v>972</v>
      </c>
      <c r="D13" s="2">
        <v>44329</v>
      </c>
      <c r="E13" t="s">
        <v>22</v>
      </c>
      <c r="F13" t="s">
        <v>973</v>
      </c>
      <c r="G13" t="s">
        <v>304</v>
      </c>
      <c r="H13" t="s">
        <v>974</v>
      </c>
      <c r="I13" t="s">
        <v>975</v>
      </c>
      <c r="J13" s="3">
        <v>24065259992</v>
      </c>
      <c r="K13" s="3">
        <v>45267468385</v>
      </c>
      <c r="L13" s="5">
        <v>1982</v>
      </c>
      <c r="M13" t="s">
        <v>555</v>
      </c>
      <c r="N13" s="7">
        <v>641</v>
      </c>
      <c r="O13" t="s">
        <v>554</v>
      </c>
      <c r="Q13" s="2">
        <v>44344</v>
      </c>
      <c r="R13" s="11">
        <v>46934</v>
      </c>
      <c r="S13" s="1">
        <v>0.52049999999999996</v>
      </c>
      <c r="T13" s="3">
        <v>23560300731</v>
      </c>
      <c r="U13" t="s">
        <v>976</v>
      </c>
      <c r="V13" s="11"/>
      <c r="W13" s="1"/>
      <c r="X13" s="3"/>
    </row>
    <row r="14" spans="1:24" x14ac:dyDescent="0.35">
      <c r="A14" t="s">
        <v>961</v>
      </c>
      <c r="B14" s="2" t="s">
        <v>929</v>
      </c>
      <c r="C14" t="s">
        <v>977</v>
      </c>
      <c r="D14" s="2">
        <v>44529</v>
      </c>
      <c r="E14" t="s">
        <v>22</v>
      </c>
      <c r="F14" t="s">
        <v>978</v>
      </c>
      <c r="G14" t="s">
        <v>304</v>
      </c>
      <c r="H14" t="s">
        <v>979</v>
      </c>
      <c r="I14" t="s">
        <v>980</v>
      </c>
      <c r="J14" s="3">
        <v>122654489</v>
      </c>
      <c r="K14" s="3">
        <v>250046489</v>
      </c>
      <c r="L14" s="5">
        <v>1096</v>
      </c>
      <c r="M14" t="s">
        <v>555</v>
      </c>
      <c r="N14" s="7">
        <v>1067</v>
      </c>
      <c r="O14" s="7" t="s">
        <v>554</v>
      </c>
      <c r="P14" s="7"/>
      <c r="Q14" s="2">
        <v>44529</v>
      </c>
      <c r="R14" s="11">
        <v>46692</v>
      </c>
      <c r="S14" s="1">
        <v>0.68</v>
      </c>
      <c r="T14" s="3">
        <v>168785076</v>
      </c>
      <c r="U14" t="s">
        <v>981</v>
      </c>
      <c r="V14" s="11"/>
      <c r="W14" s="1"/>
      <c r="X14" s="3"/>
    </row>
    <row r="15" spans="1:24" x14ac:dyDescent="0.35">
      <c r="A15" t="s">
        <v>41</v>
      </c>
      <c r="B15" s="2" t="s">
        <v>929</v>
      </c>
      <c r="C15" t="s">
        <v>982</v>
      </c>
      <c r="D15" s="2">
        <v>44553</v>
      </c>
      <c r="E15" t="s">
        <v>22</v>
      </c>
      <c r="F15" t="s">
        <v>983</v>
      </c>
      <c r="G15" t="s">
        <v>304</v>
      </c>
      <c r="H15" t="s">
        <v>984</v>
      </c>
      <c r="I15" t="s">
        <v>985</v>
      </c>
      <c r="J15" s="3">
        <v>191452173</v>
      </c>
      <c r="K15" s="3">
        <v>362453012</v>
      </c>
      <c r="L15" s="5">
        <v>819</v>
      </c>
      <c r="M15" t="s">
        <v>555</v>
      </c>
      <c r="N15" s="7">
        <v>975</v>
      </c>
      <c r="O15" s="7" t="s">
        <v>554</v>
      </c>
      <c r="P15" s="7"/>
      <c r="Q15" s="2">
        <v>44593</v>
      </c>
      <c r="R15" s="11">
        <v>46387</v>
      </c>
      <c r="S15" s="1">
        <v>0.78359999999999996</v>
      </c>
      <c r="T15" s="3">
        <v>279976950.45999998</v>
      </c>
      <c r="U15" t="s">
        <v>986</v>
      </c>
      <c r="V15" s="11"/>
      <c r="W15" s="1"/>
      <c r="X15" s="3"/>
    </row>
    <row r="16" spans="1:24" x14ac:dyDescent="0.35">
      <c r="A16" t="s">
        <v>967</v>
      </c>
      <c r="B16" t="s">
        <v>38</v>
      </c>
      <c r="C16" t="s">
        <v>987</v>
      </c>
      <c r="D16" s="2">
        <v>44799</v>
      </c>
      <c r="E16" t="s">
        <v>22</v>
      </c>
      <c r="F16" t="s">
        <v>988</v>
      </c>
      <c r="G16" t="s">
        <v>304</v>
      </c>
      <c r="H16" t="s">
        <v>989</v>
      </c>
      <c r="I16" t="s">
        <v>990</v>
      </c>
      <c r="J16" s="3">
        <v>1174073868</v>
      </c>
      <c r="K16" s="3">
        <v>2347548532</v>
      </c>
      <c r="L16" s="5">
        <v>1095</v>
      </c>
      <c r="M16" t="s">
        <v>555</v>
      </c>
      <c r="N16" s="12">
        <v>1096</v>
      </c>
      <c r="O16" t="s">
        <v>554</v>
      </c>
      <c r="Q16" s="2">
        <v>44805</v>
      </c>
      <c r="R16" s="11">
        <v>46996</v>
      </c>
      <c r="S16" s="1">
        <v>0.63</v>
      </c>
      <c r="T16" s="3">
        <v>1483516716</v>
      </c>
      <c r="V16" s="11"/>
      <c r="W16" s="1"/>
      <c r="X16" s="3"/>
    </row>
    <row r="17" spans="1:24" x14ac:dyDescent="0.35">
      <c r="A17" t="s">
        <v>991</v>
      </c>
      <c r="B17" t="s">
        <v>38</v>
      </c>
      <c r="C17" t="s">
        <v>992</v>
      </c>
      <c r="D17" s="2">
        <v>44848</v>
      </c>
      <c r="E17" t="s">
        <v>22</v>
      </c>
      <c r="F17" t="s">
        <v>993</v>
      </c>
      <c r="G17" t="s">
        <v>304</v>
      </c>
      <c r="H17" t="s">
        <v>994</v>
      </c>
      <c r="I17" t="s">
        <v>995</v>
      </c>
      <c r="J17" s="3">
        <v>30101814326</v>
      </c>
      <c r="K17" s="3">
        <v>101750738976</v>
      </c>
      <c r="L17" s="5">
        <v>1187</v>
      </c>
      <c r="M17" t="s">
        <v>555</v>
      </c>
      <c r="N17" s="7">
        <v>365</v>
      </c>
      <c r="O17" t="s">
        <v>554</v>
      </c>
      <c r="Q17" s="2">
        <v>44855</v>
      </c>
      <c r="R17" s="11">
        <v>46407</v>
      </c>
      <c r="S17" s="1">
        <v>0.7742</v>
      </c>
      <c r="T17" s="3">
        <v>78777832693</v>
      </c>
      <c r="U17" t="s">
        <v>996</v>
      </c>
      <c r="V17" s="11"/>
      <c r="W17" s="1"/>
      <c r="X17" s="3"/>
    </row>
    <row r="18" spans="1:24" x14ac:dyDescent="0.35">
      <c r="A18" t="s">
        <v>997</v>
      </c>
      <c r="B18" t="s">
        <v>256</v>
      </c>
      <c r="C18" t="s">
        <v>998</v>
      </c>
      <c r="D18" s="2">
        <v>44895</v>
      </c>
      <c r="E18" t="s">
        <v>22</v>
      </c>
      <c r="F18" t="s">
        <v>999</v>
      </c>
      <c r="G18" t="s">
        <v>304</v>
      </c>
      <c r="H18" t="s">
        <v>1000</v>
      </c>
      <c r="I18" t="s">
        <v>1001</v>
      </c>
      <c r="J18" s="3">
        <v>339571303</v>
      </c>
      <c r="K18" s="3">
        <v>372626647</v>
      </c>
      <c r="L18" s="5">
        <v>1339</v>
      </c>
      <c r="M18" t="s">
        <v>554</v>
      </c>
      <c r="N18" s="7"/>
      <c r="O18" t="s">
        <v>554</v>
      </c>
      <c r="Q18" s="2">
        <v>44911</v>
      </c>
      <c r="R18" s="11">
        <v>46234</v>
      </c>
      <c r="S18" s="1">
        <v>0.88</v>
      </c>
      <c r="T18" s="3">
        <v>328304531</v>
      </c>
      <c r="U18" t="s">
        <v>1002</v>
      </c>
      <c r="V18" s="11"/>
      <c r="W18" s="1"/>
      <c r="X18" s="3"/>
    </row>
    <row r="19" spans="1:24" x14ac:dyDescent="0.35">
      <c r="A19" t="s">
        <v>997</v>
      </c>
      <c r="B19" t="s">
        <v>929</v>
      </c>
      <c r="C19" t="s">
        <v>1003</v>
      </c>
      <c r="D19" s="2">
        <v>44896</v>
      </c>
      <c r="E19" t="s">
        <v>22</v>
      </c>
      <c r="F19" t="s">
        <v>1004</v>
      </c>
      <c r="G19" t="s">
        <v>304</v>
      </c>
      <c r="H19" t="s">
        <v>1005</v>
      </c>
      <c r="I19" t="s">
        <v>1006</v>
      </c>
      <c r="J19" s="3">
        <v>236375483</v>
      </c>
      <c r="K19" s="3">
        <v>236375483</v>
      </c>
      <c r="L19" s="5">
        <v>1445</v>
      </c>
      <c r="M19" t="s">
        <v>554</v>
      </c>
      <c r="N19" s="7"/>
      <c r="O19" t="s">
        <v>554</v>
      </c>
      <c r="Q19" s="2">
        <v>44911</v>
      </c>
      <c r="R19" s="11">
        <v>46356</v>
      </c>
      <c r="S19" s="1">
        <v>0.63</v>
      </c>
      <c r="T19" s="3">
        <v>148395619</v>
      </c>
      <c r="U19" t="s">
        <v>1011</v>
      </c>
      <c r="V19" s="11"/>
      <c r="W19" s="1"/>
      <c r="X19" s="3"/>
    </row>
    <row r="20" spans="1:24" x14ac:dyDescent="0.35">
      <c r="A20" t="s">
        <v>192</v>
      </c>
      <c r="B20" t="s">
        <v>929</v>
      </c>
      <c r="C20" t="s">
        <v>1007</v>
      </c>
      <c r="D20" s="2">
        <v>44915</v>
      </c>
      <c r="E20" t="s">
        <v>22</v>
      </c>
      <c r="F20" t="s">
        <v>1008</v>
      </c>
      <c r="G20" t="s">
        <v>304</v>
      </c>
      <c r="H20" t="s">
        <v>1009</v>
      </c>
      <c r="I20" t="s">
        <v>1010</v>
      </c>
      <c r="J20" s="3">
        <v>37032800</v>
      </c>
      <c r="K20" s="3">
        <v>155164100</v>
      </c>
      <c r="L20" s="5">
        <v>365</v>
      </c>
      <c r="M20" t="s">
        <v>555</v>
      </c>
      <c r="N20" s="7">
        <v>1096</v>
      </c>
      <c r="O20" t="s">
        <v>554</v>
      </c>
      <c r="Q20" s="2">
        <v>44915</v>
      </c>
      <c r="R20" s="11">
        <v>46376</v>
      </c>
      <c r="S20" s="1">
        <v>1</v>
      </c>
      <c r="T20" s="3">
        <v>155164100</v>
      </c>
      <c r="U20" t="s">
        <v>1012</v>
      </c>
      <c r="V20" s="11"/>
      <c r="W20" s="1"/>
      <c r="X20" s="3"/>
    </row>
    <row r="21" spans="1:24" x14ac:dyDescent="0.35">
      <c r="A21" t="s">
        <v>67</v>
      </c>
      <c r="B21" t="s">
        <v>38</v>
      </c>
      <c r="C21" t="s">
        <v>1013</v>
      </c>
      <c r="D21" s="2">
        <v>44915</v>
      </c>
      <c r="E21" t="s">
        <v>22</v>
      </c>
      <c r="F21" t="s">
        <v>1014</v>
      </c>
      <c r="G21" t="s">
        <v>304</v>
      </c>
      <c r="H21" t="s">
        <v>448</v>
      </c>
      <c r="I21" t="s">
        <v>449</v>
      </c>
      <c r="J21" s="3">
        <v>1797654777.5999999</v>
      </c>
      <c r="K21" s="3">
        <v>1797654777.5999999</v>
      </c>
      <c r="L21" s="5">
        <v>273</v>
      </c>
      <c r="M21" t="s">
        <v>555</v>
      </c>
      <c r="N21" s="7">
        <v>1075</v>
      </c>
      <c r="O21" s="7" t="s">
        <v>554</v>
      </c>
      <c r="P21" s="7"/>
      <c r="Q21" s="2">
        <v>44917</v>
      </c>
      <c r="R21" s="11">
        <v>46265</v>
      </c>
      <c r="S21" s="1">
        <v>0.93379999999999996</v>
      </c>
      <c r="T21" s="3">
        <v>1678654778</v>
      </c>
      <c r="U21" t="s">
        <v>1015</v>
      </c>
      <c r="V21" s="11"/>
      <c r="W21" s="1"/>
      <c r="X21" s="3"/>
    </row>
    <row r="22" spans="1:24" x14ac:dyDescent="0.35">
      <c r="A22" t="s">
        <v>928</v>
      </c>
      <c r="B22" s="2" t="s">
        <v>38</v>
      </c>
      <c r="C22" t="s">
        <v>1016</v>
      </c>
      <c r="D22" s="2">
        <v>44988</v>
      </c>
      <c r="E22" t="s">
        <v>1017</v>
      </c>
      <c r="F22" t="s">
        <v>1018</v>
      </c>
      <c r="G22" t="s">
        <v>304</v>
      </c>
      <c r="H22" t="s">
        <v>1019</v>
      </c>
      <c r="I22" t="s">
        <v>1020</v>
      </c>
      <c r="J22" s="3">
        <v>37174821608</v>
      </c>
      <c r="K22" s="3">
        <v>74302663118</v>
      </c>
      <c r="L22" s="5">
        <v>1096</v>
      </c>
      <c r="M22" t="s">
        <v>555</v>
      </c>
      <c r="N22" s="7">
        <v>731</v>
      </c>
      <c r="O22" t="s">
        <v>554</v>
      </c>
      <c r="Q22" s="2">
        <v>45016</v>
      </c>
      <c r="R22" s="11">
        <v>46843</v>
      </c>
      <c r="S22" s="1">
        <v>0.6</v>
      </c>
      <c r="T22" s="3">
        <v>44876257913</v>
      </c>
      <c r="U22" t="s">
        <v>1021</v>
      </c>
      <c r="V22" s="11"/>
      <c r="W22" s="1"/>
      <c r="X22" s="3"/>
    </row>
    <row r="23" spans="1:24" x14ac:dyDescent="0.35">
      <c r="A23" t="s">
        <v>967</v>
      </c>
      <c r="B23" s="2" t="s">
        <v>38</v>
      </c>
      <c r="C23" t="s">
        <v>1022</v>
      </c>
      <c r="D23" s="2">
        <v>45041</v>
      </c>
      <c r="E23" t="s">
        <v>22</v>
      </c>
      <c r="F23" t="s">
        <v>1023</v>
      </c>
      <c r="G23" t="s">
        <v>304</v>
      </c>
      <c r="H23" t="s">
        <v>1024</v>
      </c>
      <c r="I23" t="s">
        <v>1025</v>
      </c>
      <c r="J23" s="3">
        <v>1456112494</v>
      </c>
      <c r="K23" s="3">
        <v>1715022280</v>
      </c>
      <c r="L23" s="5">
        <v>1095</v>
      </c>
      <c r="M23" t="s">
        <v>555</v>
      </c>
      <c r="N23" s="7">
        <v>184</v>
      </c>
      <c r="O23" t="s">
        <v>554</v>
      </c>
      <c r="Q23" s="2">
        <v>45061</v>
      </c>
      <c r="R23" s="11">
        <v>46340</v>
      </c>
      <c r="S23" s="1">
        <v>0.84899999999999998</v>
      </c>
      <c r="T23" s="3">
        <v>1456112494</v>
      </c>
      <c r="U23" t="s">
        <v>1026</v>
      </c>
      <c r="V23" s="11"/>
      <c r="W23" s="1"/>
      <c r="X23" s="3"/>
    </row>
    <row r="24" spans="1:24" x14ac:dyDescent="0.35">
      <c r="A24" t="s">
        <v>1027</v>
      </c>
      <c r="B24" s="2" t="s">
        <v>929</v>
      </c>
      <c r="C24" t="s">
        <v>1028</v>
      </c>
      <c r="D24" s="2">
        <v>45057</v>
      </c>
      <c r="E24" t="s">
        <v>22</v>
      </c>
      <c r="F24" t="s">
        <v>1029</v>
      </c>
      <c r="G24" t="s">
        <v>304</v>
      </c>
      <c r="H24" t="s">
        <v>1030</v>
      </c>
      <c r="I24" t="s">
        <v>1031</v>
      </c>
      <c r="J24" s="3">
        <v>58000000.000000007</v>
      </c>
      <c r="K24" s="3">
        <v>70000000</v>
      </c>
      <c r="L24" s="5">
        <v>1096</v>
      </c>
      <c r="M24" t="s">
        <v>555</v>
      </c>
      <c r="N24" s="7">
        <v>153</v>
      </c>
      <c r="O24" t="s">
        <v>554</v>
      </c>
      <c r="Q24" s="2">
        <v>45057</v>
      </c>
      <c r="R24" s="11">
        <v>46306</v>
      </c>
      <c r="S24" s="1">
        <v>0.47</v>
      </c>
      <c r="T24" s="3">
        <v>32712426</v>
      </c>
      <c r="U24" t="s">
        <v>1032</v>
      </c>
      <c r="V24" s="11"/>
      <c r="W24" s="1"/>
      <c r="X24" s="3"/>
    </row>
    <row r="25" spans="1:24" x14ac:dyDescent="0.35">
      <c r="A25" t="s">
        <v>1033</v>
      </c>
      <c r="B25" s="2" t="s">
        <v>929</v>
      </c>
      <c r="C25" t="s">
        <v>1034</v>
      </c>
      <c r="D25" s="2">
        <v>45090</v>
      </c>
      <c r="E25" t="s">
        <v>22</v>
      </c>
      <c r="F25" t="s">
        <v>1035</v>
      </c>
      <c r="G25" t="s">
        <v>304</v>
      </c>
      <c r="H25" t="s">
        <v>1036</v>
      </c>
      <c r="I25" t="s">
        <v>1037</v>
      </c>
      <c r="J25" s="3">
        <v>300000000</v>
      </c>
      <c r="K25" s="3">
        <v>300000000</v>
      </c>
      <c r="L25" s="5">
        <v>1095</v>
      </c>
      <c r="M25" t="s">
        <v>554</v>
      </c>
      <c r="N25" s="7"/>
      <c r="O25" t="s">
        <v>554</v>
      </c>
      <c r="Q25" s="2">
        <v>45125</v>
      </c>
      <c r="R25" s="11">
        <v>46220</v>
      </c>
      <c r="S25" s="1">
        <v>7.0599999999999996E-2</v>
      </c>
      <c r="T25" s="3">
        <v>1067625</v>
      </c>
      <c r="U25" t="s">
        <v>1038</v>
      </c>
      <c r="V25" s="11"/>
      <c r="W25" s="1"/>
      <c r="X25" s="3"/>
    </row>
    <row r="26" spans="1:24" x14ac:dyDescent="0.35">
      <c r="A26" t="s">
        <v>1039</v>
      </c>
      <c r="B26" s="2" t="s">
        <v>38</v>
      </c>
      <c r="C26" t="s">
        <v>1040</v>
      </c>
      <c r="D26" s="2">
        <v>45131</v>
      </c>
      <c r="E26" t="s">
        <v>22</v>
      </c>
      <c r="F26" t="s">
        <v>1041</v>
      </c>
      <c r="G26" t="s">
        <v>304</v>
      </c>
      <c r="H26" t="s">
        <v>1042</v>
      </c>
      <c r="I26" t="s">
        <v>1043</v>
      </c>
      <c r="J26" s="3">
        <v>8698287485</v>
      </c>
      <c r="K26" s="3">
        <v>14119377001</v>
      </c>
      <c r="L26" s="5">
        <v>1096</v>
      </c>
      <c r="M26" t="s">
        <v>555</v>
      </c>
      <c r="N26" s="7">
        <v>92</v>
      </c>
      <c r="O26" t="s">
        <v>554</v>
      </c>
      <c r="Q26" s="2">
        <v>45155</v>
      </c>
      <c r="R26" s="2">
        <v>46342</v>
      </c>
      <c r="S26" s="1">
        <v>0.83</v>
      </c>
      <c r="T26" s="3">
        <v>11696062263</v>
      </c>
      <c r="U26" t="s">
        <v>1044</v>
      </c>
      <c r="V26" s="2"/>
      <c r="W26" s="1"/>
      <c r="X26" s="3"/>
    </row>
    <row r="27" spans="1:24" x14ac:dyDescent="0.35">
      <c r="A27" t="s">
        <v>967</v>
      </c>
      <c r="B27" t="s">
        <v>256</v>
      </c>
      <c r="C27" t="s">
        <v>1045</v>
      </c>
      <c r="D27" s="2">
        <v>45134</v>
      </c>
      <c r="E27" t="s">
        <v>22</v>
      </c>
      <c r="F27" t="s">
        <v>1046</v>
      </c>
      <c r="G27" t="s">
        <v>304</v>
      </c>
      <c r="H27" t="s">
        <v>989</v>
      </c>
      <c r="I27" t="s">
        <v>990</v>
      </c>
      <c r="J27" s="3">
        <v>321148798</v>
      </c>
      <c r="K27" s="3">
        <v>321148798</v>
      </c>
      <c r="L27" s="5">
        <v>1096</v>
      </c>
      <c r="M27" t="s">
        <v>554</v>
      </c>
      <c r="N27" s="7"/>
      <c r="O27" t="s">
        <v>554</v>
      </c>
      <c r="Q27" s="2">
        <v>45187</v>
      </c>
      <c r="R27" s="2">
        <v>46282</v>
      </c>
      <c r="S27" s="1">
        <v>1</v>
      </c>
      <c r="T27" s="3">
        <v>321148798</v>
      </c>
      <c r="U27" t="s">
        <v>1052</v>
      </c>
      <c r="V27" s="2"/>
      <c r="W27" s="1"/>
      <c r="X27" s="3"/>
    </row>
    <row r="28" spans="1:24" x14ac:dyDescent="0.35">
      <c r="A28" t="s">
        <v>1027</v>
      </c>
      <c r="B28" s="2" t="s">
        <v>929</v>
      </c>
      <c r="C28" t="s">
        <v>1047</v>
      </c>
      <c r="D28" s="2">
        <v>45138</v>
      </c>
      <c r="E28" t="s">
        <v>22</v>
      </c>
      <c r="F28" t="s">
        <v>1048</v>
      </c>
      <c r="G28" t="s">
        <v>304</v>
      </c>
      <c r="H28" t="s">
        <v>1049</v>
      </c>
      <c r="I28" t="s">
        <v>1050</v>
      </c>
      <c r="J28" s="3">
        <v>50000000</v>
      </c>
      <c r="K28" s="3">
        <v>50000000</v>
      </c>
      <c r="L28" s="5">
        <v>365</v>
      </c>
      <c r="M28" t="s">
        <v>555</v>
      </c>
      <c r="N28" s="7">
        <v>1095</v>
      </c>
      <c r="O28" t="s">
        <v>554</v>
      </c>
      <c r="Q28" s="2">
        <v>45138</v>
      </c>
      <c r="R28" s="11">
        <v>46598</v>
      </c>
      <c r="S28" s="1" t="s">
        <v>1051</v>
      </c>
      <c r="T28" s="3">
        <v>10936561</v>
      </c>
      <c r="U28" t="s">
        <v>1053</v>
      </c>
      <c r="V28" s="11"/>
      <c r="W28" s="1"/>
      <c r="X28" s="3"/>
    </row>
    <row r="29" spans="1:24" x14ac:dyDescent="0.35">
      <c r="A29" t="s">
        <v>955</v>
      </c>
      <c r="B29" s="2" t="s">
        <v>929</v>
      </c>
      <c r="C29" t="s">
        <v>1054</v>
      </c>
      <c r="D29" s="2">
        <v>45141</v>
      </c>
      <c r="E29" t="s">
        <v>22</v>
      </c>
      <c r="F29" t="s">
        <v>1055</v>
      </c>
      <c r="G29" t="s">
        <v>304</v>
      </c>
      <c r="H29" t="s">
        <v>306</v>
      </c>
      <c r="I29" t="s">
        <v>307</v>
      </c>
      <c r="J29" s="3">
        <v>13267155500</v>
      </c>
      <c r="K29" s="3">
        <v>16550365500</v>
      </c>
      <c r="L29" s="5">
        <v>1096</v>
      </c>
      <c r="M29" t="s">
        <v>554</v>
      </c>
      <c r="N29" s="7"/>
      <c r="O29" t="s">
        <v>554</v>
      </c>
      <c r="Q29" s="2">
        <v>45142</v>
      </c>
      <c r="R29" s="11">
        <v>46238</v>
      </c>
      <c r="S29" s="1">
        <v>0.87680000000000002</v>
      </c>
      <c r="T29" s="3">
        <v>14511653421</v>
      </c>
      <c r="U29" t="s">
        <v>1056</v>
      </c>
      <c r="V29" s="11"/>
      <c r="W29" s="1"/>
      <c r="X29" s="3"/>
    </row>
    <row r="30" spans="1:24" x14ac:dyDescent="0.35">
      <c r="A30" t="s">
        <v>967</v>
      </c>
      <c r="B30" s="2" t="s">
        <v>929</v>
      </c>
      <c r="C30" t="s">
        <v>1057</v>
      </c>
      <c r="D30" s="2">
        <v>45175</v>
      </c>
      <c r="E30" t="s">
        <v>22</v>
      </c>
      <c r="F30" t="s">
        <v>1058</v>
      </c>
      <c r="G30" t="s">
        <v>304</v>
      </c>
      <c r="H30" t="s">
        <v>1059</v>
      </c>
      <c r="I30" t="s">
        <v>1060</v>
      </c>
      <c r="J30" s="3">
        <v>28203000</v>
      </c>
      <c r="K30" s="3">
        <v>28203000</v>
      </c>
      <c r="L30" s="5">
        <v>1095</v>
      </c>
      <c r="M30" t="s">
        <v>554</v>
      </c>
      <c r="N30" s="7"/>
      <c r="O30" t="s">
        <v>554</v>
      </c>
      <c r="Q30" s="2">
        <v>45197</v>
      </c>
      <c r="R30" s="11">
        <v>46292</v>
      </c>
      <c r="S30" s="1">
        <v>1</v>
      </c>
      <c r="T30" s="3">
        <v>28203000</v>
      </c>
      <c r="U30" t="s">
        <v>1065</v>
      </c>
      <c r="V30" s="11"/>
      <c r="W30" s="1"/>
      <c r="X30" s="3"/>
    </row>
    <row r="31" spans="1:24" x14ac:dyDescent="0.35">
      <c r="A31" t="s">
        <v>1033</v>
      </c>
      <c r="B31" t="s">
        <v>929</v>
      </c>
      <c r="C31" t="s">
        <v>1061</v>
      </c>
      <c r="D31" s="2">
        <v>45194</v>
      </c>
      <c r="E31" t="s">
        <v>22</v>
      </c>
      <c r="F31" t="s">
        <v>1062</v>
      </c>
      <c r="G31" t="s">
        <v>304</v>
      </c>
      <c r="H31" t="s">
        <v>1063</v>
      </c>
      <c r="I31" t="s">
        <v>1064</v>
      </c>
      <c r="J31" s="3">
        <v>150000000</v>
      </c>
      <c r="K31" s="3">
        <v>150000000</v>
      </c>
      <c r="L31" s="5">
        <v>365</v>
      </c>
      <c r="M31" t="s">
        <v>555</v>
      </c>
      <c r="N31" s="7">
        <v>730</v>
      </c>
      <c r="O31" s="7" t="s">
        <v>554</v>
      </c>
      <c r="P31" s="7"/>
      <c r="Q31" s="2">
        <v>45226</v>
      </c>
      <c r="R31" s="11">
        <v>46321</v>
      </c>
      <c r="S31" s="1">
        <v>0.3357</v>
      </c>
      <c r="T31" s="3">
        <v>50355215</v>
      </c>
      <c r="U31" t="s">
        <v>1066</v>
      </c>
      <c r="V31" s="11"/>
      <c r="W31" s="1"/>
      <c r="X31" s="3"/>
    </row>
    <row r="32" spans="1:24" x14ac:dyDescent="0.35">
      <c r="A32" t="s">
        <v>1033</v>
      </c>
      <c r="B32" t="s">
        <v>929</v>
      </c>
      <c r="C32" t="s">
        <v>1067</v>
      </c>
      <c r="D32" s="2">
        <v>45195</v>
      </c>
      <c r="E32" t="s">
        <v>22</v>
      </c>
      <c r="F32" t="s">
        <v>1062</v>
      </c>
      <c r="G32" t="s">
        <v>304</v>
      </c>
      <c r="H32" t="s">
        <v>1068</v>
      </c>
      <c r="I32" t="s">
        <v>1069</v>
      </c>
      <c r="J32" s="3">
        <v>200000000</v>
      </c>
      <c r="K32" s="3">
        <v>200000000</v>
      </c>
      <c r="L32" s="5">
        <v>365</v>
      </c>
      <c r="M32" t="s">
        <v>555</v>
      </c>
      <c r="N32" s="7">
        <v>730</v>
      </c>
      <c r="O32" s="7" t="s">
        <v>554</v>
      </c>
      <c r="P32" s="7"/>
      <c r="Q32" s="2">
        <v>45232</v>
      </c>
      <c r="R32" s="11">
        <v>46327</v>
      </c>
      <c r="S32" s="1">
        <v>0.16009999999999999</v>
      </c>
      <c r="T32" s="3">
        <v>32022897.600000001</v>
      </c>
      <c r="U32" t="s">
        <v>1070</v>
      </c>
      <c r="V32" s="11"/>
      <c r="W32" s="1"/>
      <c r="X32" s="3"/>
    </row>
    <row r="33" spans="1:24" x14ac:dyDescent="0.35">
      <c r="A33" t="s">
        <v>1033</v>
      </c>
      <c r="B33" t="s">
        <v>929</v>
      </c>
      <c r="C33" t="s">
        <v>1071</v>
      </c>
      <c r="D33" s="2">
        <v>45202</v>
      </c>
      <c r="E33" t="s">
        <v>22</v>
      </c>
      <c r="F33" t="s">
        <v>1062</v>
      </c>
      <c r="G33" t="s">
        <v>304</v>
      </c>
      <c r="H33" t="s">
        <v>1072</v>
      </c>
      <c r="I33" t="s">
        <v>1073</v>
      </c>
      <c r="J33" s="3">
        <v>100000000</v>
      </c>
      <c r="K33" s="3">
        <v>100000000</v>
      </c>
      <c r="L33" s="5">
        <v>365</v>
      </c>
      <c r="M33" t="s">
        <v>555</v>
      </c>
      <c r="N33" s="7">
        <v>1095</v>
      </c>
      <c r="O33" t="s">
        <v>554</v>
      </c>
      <c r="Q33" s="2">
        <v>45258</v>
      </c>
      <c r="R33" s="11">
        <v>46718</v>
      </c>
      <c r="S33" s="1">
        <v>1.09E-2</v>
      </c>
      <c r="T33" s="3">
        <v>1092535.46</v>
      </c>
      <c r="U33" t="s">
        <v>1095</v>
      </c>
      <c r="V33" s="11"/>
      <c r="W33" s="1"/>
      <c r="X33" s="3"/>
    </row>
    <row r="34" spans="1:24" x14ac:dyDescent="0.35">
      <c r="A34" t="s">
        <v>1033</v>
      </c>
      <c r="B34" t="s">
        <v>929</v>
      </c>
      <c r="C34" t="s">
        <v>1074</v>
      </c>
      <c r="D34" s="2">
        <v>45181</v>
      </c>
      <c r="E34" t="s">
        <v>22</v>
      </c>
      <c r="F34" t="s">
        <v>1062</v>
      </c>
      <c r="G34" t="s">
        <v>304</v>
      </c>
      <c r="H34" t="s">
        <v>1075</v>
      </c>
      <c r="I34" t="s">
        <v>1076</v>
      </c>
      <c r="J34" s="3">
        <v>200000000</v>
      </c>
      <c r="K34" s="3">
        <v>200000000</v>
      </c>
      <c r="L34" s="5">
        <v>365</v>
      </c>
      <c r="M34" t="s">
        <v>555</v>
      </c>
      <c r="N34" s="7">
        <v>730</v>
      </c>
      <c r="O34" s="7" t="s">
        <v>554</v>
      </c>
      <c r="P34" s="7"/>
      <c r="Q34" s="2">
        <v>45253</v>
      </c>
      <c r="R34" s="11">
        <v>46348</v>
      </c>
      <c r="S34" s="1">
        <v>0.40279999999999999</v>
      </c>
      <c r="T34" s="3">
        <v>80556723.549999997</v>
      </c>
      <c r="U34" t="s">
        <v>1096</v>
      </c>
      <c r="V34" s="11"/>
      <c r="W34" s="1"/>
      <c r="X34" s="3"/>
    </row>
    <row r="35" spans="1:24" x14ac:dyDescent="0.35">
      <c r="A35" t="s">
        <v>1033</v>
      </c>
      <c r="B35" t="s">
        <v>929</v>
      </c>
      <c r="C35" t="s">
        <v>1077</v>
      </c>
      <c r="D35" s="2">
        <v>45180</v>
      </c>
      <c r="E35" t="s">
        <v>22</v>
      </c>
      <c r="F35" t="s">
        <v>1062</v>
      </c>
      <c r="G35" t="s">
        <v>304</v>
      </c>
      <c r="H35" t="s">
        <v>344</v>
      </c>
      <c r="I35" t="s">
        <v>1078</v>
      </c>
      <c r="J35" s="3">
        <v>150000000</v>
      </c>
      <c r="K35" s="3">
        <v>150000000</v>
      </c>
      <c r="L35" s="5">
        <v>365</v>
      </c>
      <c r="M35" t="s">
        <v>555</v>
      </c>
      <c r="N35" s="7">
        <v>730</v>
      </c>
      <c r="O35" s="7" t="s">
        <v>554</v>
      </c>
      <c r="P35" s="7"/>
      <c r="Q35" s="2">
        <v>45238</v>
      </c>
      <c r="R35" s="11">
        <v>46333</v>
      </c>
      <c r="S35" s="1">
        <v>0.48530000000000001</v>
      </c>
      <c r="T35" s="3">
        <v>72793275</v>
      </c>
      <c r="V35" s="11"/>
      <c r="W35" s="1"/>
      <c r="X35" s="3"/>
    </row>
    <row r="36" spans="1:24" x14ac:dyDescent="0.35">
      <c r="A36" t="s">
        <v>1033</v>
      </c>
      <c r="B36" t="s">
        <v>929</v>
      </c>
      <c r="C36" t="s">
        <v>1079</v>
      </c>
      <c r="D36" s="2">
        <v>45180</v>
      </c>
      <c r="E36" t="s">
        <v>22</v>
      </c>
      <c r="F36" t="s">
        <v>1062</v>
      </c>
      <c r="G36" t="s">
        <v>304</v>
      </c>
      <c r="H36" t="s">
        <v>1080</v>
      </c>
      <c r="I36" t="s">
        <v>1081</v>
      </c>
      <c r="J36" s="3">
        <v>550000000</v>
      </c>
      <c r="K36" s="3">
        <v>550000000</v>
      </c>
      <c r="L36" s="5">
        <v>365</v>
      </c>
      <c r="M36" t="s">
        <v>555</v>
      </c>
      <c r="N36" s="7">
        <v>730</v>
      </c>
      <c r="O36" s="7" t="s">
        <v>554</v>
      </c>
      <c r="P36" s="7"/>
      <c r="Q36" s="2">
        <v>45287</v>
      </c>
      <c r="R36" s="11">
        <v>46382</v>
      </c>
      <c r="S36" s="1">
        <v>0.11940000000000001</v>
      </c>
      <c r="T36" s="3">
        <v>65681483.200000003</v>
      </c>
      <c r="U36" t="s">
        <v>1097</v>
      </c>
      <c r="V36" s="11"/>
      <c r="W36" s="1"/>
      <c r="X36" s="3"/>
    </row>
    <row r="37" spans="1:24" x14ac:dyDescent="0.35">
      <c r="A37" t="s">
        <v>1033</v>
      </c>
      <c r="B37" t="s">
        <v>929</v>
      </c>
      <c r="C37" t="s">
        <v>1082</v>
      </c>
      <c r="D37" s="2">
        <v>45191</v>
      </c>
      <c r="E37" t="s">
        <v>22</v>
      </c>
      <c r="F37" t="s">
        <v>1062</v>
      </c>
      <c r="G37" t="s">
        <v>304</v>
      </c>
      <c r="H37" t="s">
        <v>346</v>
      </c>
      <c r="I37" t="s">
        <v>1083</v>
      </c>
      <c r="J37" s="3">
        <v>200000000</v>
      </c>
      <c r="K37" s="3">
        <v>200000000</v>
      </c>
      <c r="L37" s="5">
        <v>364</v>
      </c>
      <c r="M37" t="s">
        <v>555</v>
      </c>
      <c r="N37" s="7">
        <v>730</v>
      </c>
      <c r="O37" t="s">
        <v>554</v>
      </c>
      <c r="Q37" s="2">
        <v>45418</v>
      </c>
      <c r="R37" s="2">
        <v>46512</v>
      </c>
      <c r="S37" s="1">
        <v>0.80249999999999999</v>
      </c>
      <c r="T37" s="3">
        <v>160508341.41</v>
      </c>
      <c r="U37" t="s">
        <v>1098</v>
      </c>
      <c r="V37" s="2"/>
      <c r="W37" s="1"/>
      <c r="X37" s="3"/>
    </row>
    <row r="38" spans="1:24" x14ac:dyDescent="0.35">
      <c r="A38" t="s">
        <v>1033</v>
      </c>
      <c r="B38" t="s">
        <v>929</v>
      </c>
      <c r="C38" t="s">
        <v>1084</v>
      </c>
      <c r="D38" s="2">
        <v>45191</v>
      </c>
      <c r="E38" t="s">
        <v>22</v>
      </c>
      <c r="F38" t="s">
        <v>1062</v>
      </c>
      <c r="G38" t="s">
        <v>304</v>
      </c>
      <c r="H38" t="s">
        <v>1085</v>
      </c>
      <c r="I38" t="s">
        <v>1086</v>
      </c>
      <c r="J38" s="3">
        <v>100000000</v>
      </c>
      <c r="K38" s="3">
        <v>100000000</v>
      </c>
      <c r="L38" s="5">
        <v>365</v>
      </c>
      <c r="M38" t="s">
        <v>555</v>
      </c>
      <c r="N38" s="7">
        <v>730</v>
      </c>
      <c r="O38" s="7" t="s">
        <v>554</v>
      </c>
      <c r="P38" s="7"/>
      <c r="Q38" s="2">
        <v>45281</v>
      </c>
      <c r="R38" s="11">
        <v>46376</v>
      </c>
      <c r="S38" s="1">
        <v>0.58650000000000002</v>
      </c>
      <c r="T38" s="3">
        <v>58646737.420000002</v>
      </c>
      <c r="U38" t="s">
        <v>1099</v>
      </c>
      <c r="V38" s="11"/>
      <c r="W38" s="1"/>
      <c r="X38" s="3"/>
    </row>
    <row r="39" spans="1:24" x14ac:dyDescent="0.35">
      <c r="A39" t="s">
        <v>1033</v>
      </c>
      <c r="B39" t="s">
        <v>929</v>
      </c>
      <c r="C39" t="s">
        <v>1087</v>
      </c>
      <c r="D39" s="2">
        <v>45191</v>
      </c>
      <c r="E39" t="s">
        <v>22</v>
      </c>
      <c r="F39" t="s">
        <v>1062</v>
      </c>
      <c r="G39" t="s">
        <v>304</v>
      </c>
      <c r="H39" t="s">
        <v>1088</v>
      </c>
      <c r="I39" t="s">
        <v>1089</v>
      </c>
      <c r="J39" s="3">
        <v>550000000</v>
      </c>
      <c r="K39" s="3">
        <v>550000000</v>
      </c>
      <c r="L39" s="5">
        <v>365</v>
      </c>
      <c r="M39" t="s">
        <v>555</v>
      </c>
      <c r="N39" s="7">
        <v>730</v>
      </c>
      <c r="O39" s="7" t="s">
        <v>554</v>
      </c>
      <c r="P39" s="7"/>
      <c r="Q39" s="2">
        <v>45258</v>
      </c>
      <c r="R39" s="11">
        <v>46353</v>
      </c>
      <c r="S39" s="1">
        <v>0.22570000000000001</v>
      </c>
      <c r="T39" s="3">
        <v>124122508.01000001</v>
      </c>
      <c r="U39" t="s">
        <v>1100</v>
      </c>
      <c r="V39" s="11"/>
      <c r="W39" s="1"/>
      <c r="X39" s="3"/>
    </row>
    <row r="40" spans="1:24" x14ac:dyDescent="0.35">
      <c r="A40" t="s">
        <v>1033</v>
      </c>
      <c r="B40" t="s">
        <v>929</v>
      </c>
      <c r="C40" t="s">
        <v>1090</v>
      </c>
      <c r="D40" s="2">
        <v>45195</v>
      </c>
      <c r="E40" t="s">
        <v>22</v>
      </c>
      <c r="F40" t="s">
        <v>1062</v>
      </c>
      <c r="G40" t="s">
        <v>304</v>
      </c>
      <c r="H40" t="s">
        <v>1091</v>
      </c>
      <c r="I40" t="s">
        <v>1092</v>
      </c>
      <c r="J40" s="3">
        <v>100000000</v>
      </c>
      <c r="K40" s="3">
        <v>100000000</v>
      </c>
      <c r="L40" s="5">
        <v>365</v>
      </c>
      <c r="M40" t="s">
        <v>555</v>
      </c>
      <c r="N40" s="7">
        <v>730</v>
      </c>
      <c r="O40" s="7" t="s">
        <v>554</v>
      </c>
      <c r="P40" s="7"/>
      <c r="Q40" s="2">
        <v>45253</v>
      </c>
      <c r="R40" s="11">
        <v>46348</v>
      </c>
      <c r="S40" s="1">
        <v>0.4148</v>
      </c>
      <c r="T40" s="3">
        <v>41482969.75</v>
      </c>
      <c r="U40" t="s">
        <v>1101</v>
      </c>
      <c r="V40" s="11"/>
      <c r="W40" s="1"/>
      <c r="X40" s="3"/>
    </row>
    <row r="41" spans="1:24" x14ac:dyDescent="0.35">
      <c r="A41" t="s">
        <v>1033</v>
      </c>
      <c r="B41" t="s">
        <v>929</v>
      </c>
      <c r="C41" t="s">
        <v>1093</v>
      </c>
      <c r="D41" s="2">
        <v>45191</v>
      </c>
      <c r="E41" t="s">
        <v>22</v>
      </c>
      <c r="F41" t="s">
        <v>1062</v>
      </c>
      <c r="G41" t="s">
        <v>304</v>
      </c>
      <c r="H41" t="s">
        <v>540</v>
      </c>
      <c r="I41" t="s">
        <v>1094</v>
      </c>
      <c r="J41" s="3">
        <v>200000000</v>
      </c>
      <c r="K41" s="3">
        <v>200000000</v>
      </c>
      <c r="L41" s="5">
        <v>365</v>
      </c>
      <c r="M41" t="s">
        <v>555</v>
      </c>
      <c r="N41" s="7">
        <v>730</v>
      </c>
      <c r="O41" s="7" t="s">
        <v>554</v>
      </c>
      <c r="P41" s="7"/>
      <c r="Q41" s="2">
        <v>45273</v>
      </c>
      <c r="R41" s="11">
        <v>46368</v>
      </c>
      <c r="S41" s="1">
        <v>0.40670000000000001</v>
      </c>
      <c r="T41" s="3">
        <v>40665837.060000002</v>
      </c>
      <c r="U41" t="s">
        <v>1102</v>
      </c>
      <c r="V41" s="11"/>
      <c r="W41" s="1"/>
      <c r="X41" s="3"/>
    </row>
    <row r="42" spans="1:24" x14ac:dyDescent="0.35">
      <c r="A42" t="s">
        <v>1033</v>
      </c>
      <c r="B42" t="s">
        <v>929</v>
      </c>
      <c r="C42" t="s">
        <v>1103</v>
      </c>
      <c r="D42" s="2">
        <v>45194</v>
      </c>
      <c r="E42" t="s">
        <v>22</v>
      </c>
      <c r="F42" t="s">
        <v>1104</v>
      </c>
      <c r="G42" t="s">
        <v>304</v>
      </c>
      <c r="H42" t="s">
        <v>336</v>
      </c>
      <c r="I42" t="s">
        <v>1105</v>
      </c>
      <c r="J42" s="3">
        <v>100000000</v>
      </c>
      <c r="K42" s="3">
        <v>100000000</v>
      </c>
      <c r="L42" s="5">
        <v>365</v>
      </c>
      <c r="M42" t="s">
        <v>555</v>
      </c>
      <c r="N42" s="7">
        <v>730</v>
      </c>
      <c r="O42" s="7" t="s">
        <v>554</v>
      </c>
      <c r="P42" s="7"/>
      <c r="Q42" s="2">
        <v>45223</v>
      </c>
      <c r="R42" s="11">
        <v>46318</v>
      </c>
      <c r="S42" s="1">
        <v>0.52439999999999998</v>
      </c>
      <c r="T42" s="3">
        <v>52438687.350000001</v>
      </c>
      <c r="U42" t="s">
        <v>1106</v>
      </c>
      <c r="V42" s="11"/>
      <c r="W42" s="1"/>
      <c r="X42" s="3"/>
    </row>
    <row r="43" spans="1:24" x14ac:dyDescent="0.35">
      <c r="A43" t="s">
        <v>1033</v>
      </c>
      <c r="B43" t="s">
        <v>929</v>
      </c>
      <c r="C43" t="s">
        <v>1107</v>
      </c>
      <c r="D43" s="2">
        <v>45210</v>
      </c>
      <c r="E43" t="s">
        <v>22</v>
      </c>
      <c r="F43" t="s">
        <v>1035</v>
      </c>
      <c r="G43" t="s">
        <v>304</v>
      </c>
      <c r="H43" t="s">
        <v>1108</v>
      </c>
      <c r="I43" t="s">
        <v>1109</v>
      </c>
      <c r="J43" s="3">
        <v>150000000</v>
      </c>
      <c r="K43" s="3">
        <v>150000000</v>
      </c>
      <c r="L43" s="5">
        <v>365</v>
      </c>
      <c r="M43" t="s">
        <v>555</v>
      </c>
      <c r="N43" s="7">
        <v>730</v>
      </c>
      <c r="O43" s="7" t="s">
        <v>554</v>
      </c>
      <c r="P43" s="7"/>
      <c r="Q43" s="2">
        <v>45289</v>
      </c>
      <c r="R43" s="11">
        <v>46384</v>
      </c>
      <c r="S43" s="1">
        <v>0.16619999999999999</v>
      </c>
      <c r="T43" s="3">
        <v>24937104</v>
      </c>
      <c r="U43" t="s">
        <v>1110</v>
      </c>
      <c r="V43" s="11"/>
      <c r="W43" s="1"/>
      <c r="X43" s="3"/>
    </row>
    <row r="44" spans="1:24" x14ac:dyDescent="0.35">
      <c r="A44" t="s">
        <v>1033</v>
      </c>
      <c r="B44" t="s">
        <v>929</v>
      </c>
      <c r="C44" t="s">
        <v>1111</v>
      </c>
      <c r="D44" s="2">
        <v>45229</v>
      </c>
      <c r="E44" t="s">
        <v>22</v>
      </c>
      <c r="F44" t="s">
        <v>1112</v>
      </c>
      <c r="G44" t="s">
        <v>304</v>
      </c>
      <c r="H44" t="s">
        <v>1113</v>
      </c>
      <c r="I44" t="s">
        <v>1114</v>
      </c>
      <c r="J44" s="3">
        <v>100000000</v>
      </c>
      <c r="K44" s="3">
        <v>100000000</v>
      </c>
      <c r="L44" s="5">
        <v>365</v>
      </c>
      <c r="M44" t="s">
        <v>555</v>
      </c>
      <c r="N44" s="7">
        <v>730</v>
      </c>
      <c r="O44" s="7" t="s">
        <v>554</v>
      </c>
      <c r="P44" s="7"/>
      <c r="Q44" s="2">
        <v>45273</v>
      </c>
      <c r="R44" s="11">
        <v>46368</v>
      </c>
      <c r="S44" s="1">
        <v>0.1273</v>
      </c>
      <c r="T44" s="3">
        <v>25468319</v>
      </c>
      <c r="U44" t="s">
        <v>1123</v>
      </c>
      <c r="V44" s="11"/>
      <c r="W44" s="1"/>
      <c r="X44" s="3"/>
    </row>
    <row r="45" spans="1:24" x14ac:dyDescent="0.35">
      <c r="A45" t="s">
        <v>967</v>
      </c>
      <c r="B45" t="s">
        <v>256</v>
      </c>
      <c r="C45" t="s">
        <v>1115</v>
      </c>
      <c r="D45" s="2">
        <v>45272</v>
      </c>
      <c r="E45" t="s">
        <v>22</v>
      </c>
      <c r="F45" t="s">
        <v>1116</v>
      </c>
      <c r="G45" t="s">
        <v>304</v>
      </c>
      <c r="H45" t="s">
        <v>1117</v>
      </c>
      <c r="I45" t="s">
        <v>1118</v>
      </c>
      <c r="J45" s="3">
        <v>115138025</v>
      </c>
      <c r="K45" s="3">
        <v>161890483</v>
      </c>
      <c r="L45" s="5">
        <v>730</v>
      </c>
      <c r="M45" t="s">
        <v>555</v>
      </c>
      <c r="N45" s="7">
        <v>730</v>
      </c>
      <c r="O45" t="s">
        <v>554</v>
      </c>
      <c r="Q45" s="2">
        <v>45273</v>
      </c>
      <c r="R45" s="11">
        <v>46733</v>
      </c>
      <c r="S45" s="1">
        <v>0.54300000000000004</v>
      </c>
      <c r="T45" s="3">
        <v>87900660</v>
      </c>
      <c r="U45" t="s">
        <v>1124</v>
      </c>
      <c r="V45" s="11"/>
      <c r="W45" s="1"/>
      <c r="X45" s="3"/>
    </row>
    <row r="46" spans="1:24" x14ac:dyDescent="0.35">
      <c r="A46" t="s">
        <v>30</v>
      </c>
      <c r="B46" t="s">
        <v>929</v>
      </c>
      <c r="C46" t="s">
        <v>1119</v>
      </c>
      <c r="D46" s="2">
        <v>45237</v>
      </c>
      <c r="E46" t="s">
        <v>227</v>
      </c>
      <c r="F46" t="s">
        <v>1120</v>
      </c>
      <c r="G46" t="s">
        <v>304</v>
      </c>
      <c r="H46" t="s">
        <v>1121</v>
      </c>
      <c r="I46" t="s">
        <v>1122</v>
      </c>
      <c r="J46" s="3">
        <v>35843200</v>
      </c>
      <c r="K46" s="3">
        <v>116218899</v>
      </c>
      <c r="L46" s="5">
        <v>365</v>
      </c>
      <c r="M46" t="s">
        <v>555</v>
      </c>
      <c r="N46" s="7">
        <v>730</v>
      </c>
      <c r="O46" s="7" t="s">
        <v>554</v>
      </c>
      <c r="P46" s="7"/>
      <c r="Q46" s="2">
        <v>45238</v>
      </c>
      <c r="R46" s="11">
        <v>46333</v>
      </c>
      <c r="S46" s="1">
        <v>0.75</v>
      </c>
      <c r="T46" s="3">
        <v>24036978</v>
      </c>
      <c r="U46" t="s">
        <v>1125</v>
      </c>
      <c r="V46" s="11"/>
      <c r="W46" s="1"/>
      <c r="X46" s="3"/>
    </row>
    <row r="47" spans="1:24" x14ac:dyDescent="0.35">
      <c r="A47" t="s">
        <v>574</v>
      </c>
      <c r="B47" t="s">
        <v>929</v>
      </c>
      <c r="C47" t="s">
        <v>1126</v>
      </c>
      <c r="D47" s="2">
        <v>45272</v>
      </c>
      <c r="E47" t="s">
        <v>227</v>
      </c>
      <c r="F47" t="s">
        <v>1127</v>
      </c>
      <c r="G47" t="s">
        <v>304</v>
      </c>
      <c r="H47" t="s">
        <v>1128</v>
      </c>
      <c r="I47" t="s">
        <v>1129</v>
      </c>
      <c r="J47" s="3">
        <v>295209272</v>
      </c>
      <c r="K47" s="3">
        <v>295209272</v>
      </c>
      <c r="L47" s="5">
        <v>1095</v>
      </c>
      <c r="M47" t="s">
        <v>554</v>
      </c>
      <c r="N47" s="7"/>
      <c r="O47" t="s">
        <v>554</v>
      </c>
      <c r="Q47" s="2">
        <v>45282</v>
      </c>
      <c r="R47" s="11">
        <v>46377</v>
      </c>
      <c r="S47" s="1">
        <v>0.64059999999999995</v>
      </c>
      <c r="T47" s="3">
        <v>189113435</v>
      </c>
      <c r="U47" t="s">
        <v>1133</v>
      </c>
      <c r="V47" s="11"/>
      <c r="W47" s="1"/>
      <c r="X47" s="3"/>
    </row>
    <row r="48" spans="1:24" x14ac:dyDescent="0.35">
      <c r="A48" t="s">
        <v>1033</v>
      </c>
      <c r="B48" t="s">
        <v>929</v>
      </c>
      <c r="C48" t="s">
        <v>1130</v>
      </c>
      <c r="D48" s="2">
        <v>45272</v>
      </c>
      <c r="E48" t="s">
        <v>22</v>
      </c>
      <c r="F48" t="s">
        <v>1035</v>
      </c>
      <c r="G48" t="s">
        <v>304</v>
      </c>
      <c r="H48" t="s">
        <v>1131</v>
      </c>
      <c r="I48" t="s">
        <v>1132</v>
      </c>
      <c r="J48" s="3">
        <v>450000000</v>
      </c>
      <c r="K48" s="3">
        <v>450000000</v>
      </c>
      <c r="L48" s="5">
        <v>365</v>
      </c>
      <c r="M48" t="s">
        <v>555</v>
      </c>
      <c r="N48" s="7">
        <v>730</v>
      </c>
      <c r="O48" s="7" t="s">
        <v>554</v>
      </c>
      <c r="P48" s="7"/>
      <c r="Q48" s="2">
        <v>45336</v>
      </c>
      <c r="R48" s="11">
        <v>46431</v>
      </c>
      <c r="S48" s="1">
        <v>8.5300000000000001E-2</v>
      </c>
      <c r="T48" s="3">
        <v>38363902.200000003</v>
      </c>
      <c r="U48" t="s">
        <v>1134</v>
      </c>
      <c r="V48" s="11"/>
      <c r="W48" s="1"/>
      <c r="X48" s="3"/>
    </row>
    <row r="49" spans="1:24" x14ac:dyDescent="0.35">
      <c r="A49" t="s">
        <v>30</v>
      </c>
      <c r="B49" t="s">
        <v>929</v>
      </c>
      <c r="C49" t="s">
        <v>1135</v>
      </c>
      <c r="D49" s="2">
        <v>45281</v>
      </c>
      <c r="E49" t="s">
        <v>22</v>
      </c>
      <c r="F49" t="s">
        <v>1136</v>
      </c>
      <c r="G49" t="s">
        <v>304</v>
      </c>
      <c r="H49" t="s">
        <v>1137</v>
      </c>
      <c r="I49" t="s">
        <v>1138</v>
      </c>
      <c r="J49" s="3">
        <v>22919400</v>
      </c>
      <c r="K49" s="3">
        <v>22919400</v>
      </c>
      <c r="L49" s="5">
        <v>1095</v>
      </c>
      <c r="M49" t="s">
        <v>554</v>
      </c>
      <c r="N49" s="7"/>
      <c r="O49" t="s">
        <v>554</v>
      </c>
      <c r="Q49" s="2">
        <v>45281</v>
      </c>
      <c r="R49" s="11">
        <v>46376</v>
      </c>
      <c r="S49" s="1">
        <v>0.89</v>
      </c>
      <c r="T49" s="3">
        <v>20307350</v>
      </c>
      <c r="U49" t="s">
        <v>1143</v>
      </c>
      <c r="V49" s="11"/>
      <c r="W49" s="1"/>
      <c r="X49" s="3"/>
    </row>
    <row r="50" spans="1:24" x14ac:dyDescent="0.35">
      <c r="A50" t="s">
        <v>1027</v>
      </c>
      <c r="B50" t="s">
        <v>38</v>
      </c>
      <c r="C50" t="s">
        <v>1139</v>
      </c>
      <c r="D50" s="2">
        <v>45281</v>
      </c>
      <c r="E50" t="s">
        <v>22</v>
      </c>
      <c r="F50" t="s">
        <v>1140</v>
      </c>
      <c r="G50" t="s">
        <v>304</v>
      </c>
      <c r="H50" t="s">
        <v>1141</v>
      </c>
      <c r="I50" t="s">
        <v>1142</v>
      </c>
      <c r="J50" s="3">
        <v>1891138534.0000002</v>
      </c>
      <c r="K50" s="3">
        <v>1891138534.0000002</v>
      </c>
      <c r="L50" s="5">
        <v>1095</v>
      </c>
      <c r="M50" t="s">
        <v>554</v>
      </c>
      <c r="N50" s="7"/>
      <c r="O50" t="s">
        <v>554</v>
      </c>
      <c r="Q50" s="2">
        <v>45323</v>
      </c>
      <c r="R50" s="2">
        <v>46418</v>
      </c>
      <c r="S50" s="1">
        <v>0.48920000000000002</v>
      </c>
      <c r="T50" s="3">
        <v>925097730.04939997</v>
      </c>
      <c r="V50" s="2"/>
      <c r="W50" s="1"/>
      <c r="X50" s="3"/>
    </row>
    <row r="51" spans="1:24" x14ac:dyDescent="0.35">
      <c r="A51" t="s">
        <v>37</v>
      </c>
      <c r="B51" t="s">
        <v>929</v>
      </c>
      <c r="C51" t="s">
        <v>1144</v>
      </c>
      <c r="D51" s="2">
        <v>45282</v>
      </c>
      <c r="E51" t="s">
        <v>22</v>
      </c>
      <c r="F51" t="s">
        <v>1145</v>
      </c>
      <c r="G51" t="s">
        <v>304</v>
      </c>
      <c r="H51" t="s">
        <v>1146</v>
      </c>
      <c r="I51" t="s">
        <v>1147</v>
      </c>
      <c r="J51" s="3">
        <v>1189514480</v>
      </c>
      <c r="K51" s="3">
        <v>1246088270</v>
      </c>
      <c r="L51" s="5">
        <v>1095</v>
      </c>
      <c r="M51" t="s">
        <v>554</v>
      </c>
      <c r="N51" s="7"/>
      <c r="O51" t="s">
        <v>554</v>
      </c>
      <c r="Q51" s="2">
        <v>45282</v>
      </c>
      <c r="R51" s="11">
        <v>46377</v>
      </c>
      <c r="S51" s="1">
        <v>0.81030000000000002</v>
      </c>
      <c r="T51" s="3">
        <v>1009742834</v>
      </c>
      <c r="U51" t="s">
        <v>1148</v>
      </c>
      <c r="V51" s="11"/>
      <c r="W51" s="1"/>
      <c r="X51" s="3"/>
    </row>
    <row r="52" spans="1:24" x14ac:dyDescent="0.35">
      <c r="A52" t="s">
        <v>30</v>
      </c>
      <c r="B52" t="s">
        <v>929</v>
      </c>
      <c r="C52" t="s">
        <v>1149</v>
      </c>
      <c r="D52" s="2">
        <v>45309</v>
      </c>
      <c r="E52" t="s">
        <v>22</v>
      </c>
      <c r="F52" t="s">
        <v>1150</v>
      </c>
      <c r="G52" t="s">
        <v>304</v>
      </c>
      <c r="H52" t="s">
        <v>1151</v>
      </c>
      <c r="I52" t="s">
        <v>1152</v>
      </c>
      <c r="J52" s="3">
        <v>16829569</v>
      </c>
      <c r="K52" s="3">
        <v>16829569</v>
      </c>
      <c r="L52" s="5">
        <v>1078</v>
      </c>
      <c r="M52" t="s">
        <v>554</v>
      </c>
      <c r="N52" s="7"/>
      <c r="O52" t="s">
        <v>554</v>
      </c>
      <c r="Q52" s="2">
        <v>45309</v>
      </c>
      <c r="R52" s="11">
        <v>46387</v>
      </c>
      <c r="S52" s="1">
        <v>0.64</v>
      </c>
      <c r="T52" s="3">
        <v>10800000</v>
      </c>
      <c r="U52" t="s">
        <v>1153</v>
      </c>
      <c r="V52" s="11"/>
      <c r="W52" s="1"/>
      <c r="X52" s="3"/>
    </row>
    <row r="53" spans="1:24" x14ac:dyDescent="0.35">
      <c r="A53" t="s">
        <v>967</v>
      </c>
      <c r="B53" t="s">
        <v>929</v>
      </c>
      <c r="C53" t="s">
        <v>1154</v>
      </c>
      <c r="D53" s="2">
        <v>45356</v>
      </c>
      <c r="E53" t="s">
        <v>22</v>
      </c>
      <c r="F53" t="s">
        <v>1155</v>
      </c>
      <c r="G53" t="s">
        <v>304</v>
      </c>
      <c r="H53" t="s">
        <v>1156</v>
      </c>
      <c r="I53" t="s">
        <v>1157</v>
      </c>
      <c r="J53" s="3">
        <v>50041404</v>
      </c>
      <c r="K53" s="3">
        <v>50041404</v>
      </c>
      <c r="L53" s="5">
        <v>1094</v>
      </c>
      <c r="M53" t="s">
        <v>554</v>
      </c>
      <c r="N53" s="7"/>
      <c r="O53" t="s">
        <v>554</v>
      </c>
      <c r="Q53" s="2">
        <v>45411</v>
      </c>
      <c r="R53" s="11">
        <v>46505</v>
      </c>
      <c r="S53" s="1">
        <v>8.6800000000000002E-2</v>
      </c>
      <c r="T53" s="3">
        <v>4344990</v>
      </c>
      <c r="U53" t="s">
        <v>1158</v>
      </c>
      <c r="V53" s="11"/>
      <c r="W53" s="1"/>
      <c r="X53" s="3"/>
    </row>
    <row r="54" spans="1:24" x14ac:dyDescent="0.35">
      <c r="A54" t="s">
        <v>967</v>
      </c>
      <c r="B54" t="s">
        <v>256</v>
      </c>
      <c r="C54" t="s">
        <v>1159</v>
      </c>
      <c r="D54" s="2">
        <v>45366</v>
      </c>
      <c r="E54" t="s">
        <v>22</v>
      </c>
      <c r="F54" t="s">
        <v>1160</v>
      </c>
      <c r="G54" t="s">
        <v>304</v>
      </c>
      <c r="H54" t="s">
        <v>1161</v>
      </c>
      <c r="I54" t="s">
        <v>1162</v>
      </c>
      <c r="J54" s="3">
        <v>294733854</v>
      </c>
      <c r="K54" s="3">
        <v>337966554</v>
      </c>
      <c r="L54" s="5">
        <v>1094</v>
      </c>
      <c r="M54" t="s">
        <v>554</v>
      </c>
      <c r="N54" s="7"/>
      <c r="O54" t="s">
        <v>554</v>
      </c>
      <c r="Q54" s="2">
        <v>45407</v>
      </c>
      <c r="R54" s="11">
        <v>46501</v>
      </c>
      <c r="S54" s="1">
        <v>0.72</v>
      </c>
      <c r="T54" s="3">
        <v>244931007</v>
      </c>
      <c r="U54" t="s">
        <v>1163</v>
      </c>
      <c r="V54" s="11"/>
      <c r="W54" s="1"/>
      <c r="X54" s="3"/>
    </row>
    <row r="55" spans="1:24" x14ac:dyDescent="0.35">
      <c r="A55" t="s">
        <v>250</v>
      </c>
      <c r="B55" t="s">
        <v>929</v>
      </c>
      <c r="C55" t="s">
        <v>1164</v>
      </c>
      <c r="D55" s="2">
        <v>45369</v>
      </c>
      <c r="E55" t="s">
        <v>277</v>
      </c>
      <c r="F55" t="s">
        <v>1165</v>
      </c>
      <c r="G55" t="s">
        <v>304</v>
      </c>
      <c r="H55" t="s">
        <v>1166</v>
      </c>
      <c r="I55" t="s">
        <v>1167</v>
      </c>
      <c r="J55" s="3">
        <v>1605906000</v>
      </c>
      <c r="K55" s="3">
        <v>1605906000</v>
      </c>
      <c r="L55" s="5">
        <v>1096</v>
      </c>
      <c r="M55" t="s">
        <v>554</v>
      </c>
      <c r="N55" s="7"/>
      <c r="O55" t="s">
        <v>554</v>
      </c>
      <c r="Q55" s="2">
        <v>45407</v>
      </c>
      <c r="R55" s="11">
        <v>46503</v>
      </c>
      <c r="S55" s="1">
        <v>0</v>
      </c>
      <c r="T55" s="3">
        <v>0</v>
      </c>
      <c r="U55" t="s">
        <v>1168</v>
      </c>
      <c r="V55" s="11"/>
      <c r="W55" s="1"/>
      <c r="X55" s="3"/>
    </row>
    <row r="56" spans="1:24" x14ac:dyDescent="0.35">
      <c r="A56" t="s">
        <v>27</v>
      </c>
      <c r="B56" t="s">
        <v>929</v>
      </c>
      <c r="C56" t="s">
        <v>1169</v>
      </c>
      <c r="D56" s="2">
        <v>45407</v>
      </c>
      <c r="E56" t="s">
        <v>22</v>
      </c>
      <c r="F56" t="s">
        <v>1170</v>
      </c>
      <c r="G56" t="s">
        <v>304</v>
      </c>
      <c r="H56" t="s">
        <v>1171</v>
      </c>
      <c r="I56" t="s">
        <v>1172</v>
      </c>
      <c r="J56" s="3">
        <v>193965511</v>
      </c>
      <c r="K56" s="3">
        <v>253365511</v>
      </c>
      <c r="L56" s="5">
        <v>365</v>
      </c>
      <c r="M56" t="s">
        <v>555</v>
      </c>
      <c r="N56" s="7">
        <v>464</v>
      </c>
      <c r="O56" t="s">
        <v>554</v>
      </c>
      <c r="Q56" s="2">
        <v>45407</v>
      </c>
      <c r="R56" s="11">
        <v>46236</v>
      </c>
      <c r="S56" s="1">
        <v>0.85</v>
      </c>
      <c r="T56" s="3">
        <v>314861829</v>
      </c>
      <c r="U56" t="s">
        <v>1173</v>
      </c>
      <c r="V56" s="11"/>
      <c r="W56" s="1"/>
      <c r="X56" s="3"/>
    </row>
    <row r="57" spans="1:24" x14ac:dyDescent="0.35">
      <c r="A57" t="s">
        <v>261</v>
      </c>
      <c r="B57" t="s">
        <v>38</v>
      </c>
      <c r="C57" t="s">
        <v>1174</v>
      </c>
      <c r="D57" s="2">
        <v>45432</v>
      </c>
      <c r="E57" t="s">
        <v>22</v>
      </c>
      <c r="F57" t="s">
        <v>1175</v>
      </c>
      <c r="G57" t="s">
        <v>304</v>
      </c>
      <c r="H57" t="s">
        <v>1176</v>
      </c>
      <c r="I57" t="s">
        <v>1177</v>
      </c>
      <c r="J57" s="3">
        <v>73650837949</v>
      </c>
      <c r="K57" s="3">
        <v>162934715975</v>
      </c>
      <c r="L57" s="5">
        <v>729</v>
      </c>
      <c r="M57" t="s">
        <v>555</v>
      </c>
      <c r="N57" s="7">
        <v>731</v>
      </c>
      <c r="O57" t="s">
        <v>554</v>
      </c>
      <c r="Q57" s="2">
        <v>45444</v>
      </c>
      <c r="R57" s="11">
        <v>46904</v>
      </c>
      <c r="S57" s="1" t="s">
        <v>1178</v>
      </c>
      <c r="T57" s="3">
        <v>67905624689</v>
      </c>
      <c r="U57" t="s">
        <v>1179</v>
      </c>
      <c r="V57" s="11"/>
      <c r="W57" s="1"/>
      <c r="X57" s="3"/>
    </row>
    <row r="58" spans="1:24" x14ac:dyDescent="0.35">
      <c r="A58" t="s">
        <v>1180</v>
      </c>
      <c r="B58" t="s">
        <v>929</v>
      </c>
      <c r="C58" t="s">
        <v>1181</v>
      </c>
      <c r="D58" s="2">
        <v>45455</v>
      </c>
      <c r="E58" t="s">
        <v>22</v>
      </c>
      <c r="F58" t="s">
        <v>1182</v>
      </c>
      <c r="G58" t="s">
        <v>304</v>
      </c>
      <c r="H58" t="s">
        <v>1183</v>
      </c>
      <c r="I58" t="s">
        <v>1184</v>
      </c>
      <c r="J58" s="3">
        <v>85100000</v>
      </c>
      <c r="K58" s="3">
        <v>85100000</v>
      </c>
      <c r="L58" s="5">
        <v>541</v>
      </c>
      <c r="M58" t="s">
        <v>555</v>
      </c>
      <c r="N58" s="7">
        <v>365</v>
      </c>
      <c r="O58" t="s">
        <v>554</v>
      </c>
      <c r="Q58" s="2">
        <v>45481</v>
      </c>
      <c r="R58" s="11">
        <v>46387</v>
      </c>
      <c r="S58" s="1">
        <v>0.67730000000000001</v>
      </c>
      <c r="T58" s="3">
        <v>57334200</v>
      </c>
      <c r="U58" t="s">
        <v>1185</v>
      </c>
      <c r="V58" s="11"/>
      <c r="W58" s="1"/>
      <c r="X58" s="3"/>
    </row>
    <row r="59" spans="1:24" x14ac:dyDescent="0.35">
      <c r="A59" t="s">
        <v>67</v>
      </c>
      <c r="B59" t="s">
        <v>929</v>
      </c>
      <c r="C59" t="s">
        <v>1186</v>
      </c>
      <c r="D59" s="2">
        <v>45470</v>
      </c>
      <c r="E59" t="s">
        <v>22</v>
      </c>
      <c r="F59" t="s">
        <v>1187</v>
      </c>
      <c r="G59" t="s">
        <v>304</v>
      </c>
      <c r="H59" t="s">
        <v>1188</v>
      </c>
      <c r="I59" t="s">
        <v>1189</v>
      </c>
      <c r="J59" s="3">
        <v>2191320000</v>
      </c>
      <c r="K59" s="3">
        <v>2191320000</v>
      </c>
      <c r="L59" s="5">
        <v>1095</v>
      </c>
      <c r="M59" t="s">
        <v>554</v>
      </c>
      <c r="N59" s="7"/>
      <c r="O59" t="s">
        <v>554</v>
      </c>
      <c r="Q59" s="2">
        <v>45474</v>
      </c>
      <c r="R59" s="11">
        <v>46568</v>
      </c>
      <c r="S59" s="1">
        <v>0.66930000000000001</v>
      </c>
      <c r="T59" s="3">
        <v>1466829000</v>
      </c>
      <c r="U59" t="s">
        <v>1190</v>
      </c>
      <c r="V59" s="11"/>
      <c r="W59" s="1"/>
      <c r="X59" s="3"/>
    </row>
    <row r="60" spans="1:24" x14ac:dyDescent="0.35">
      <c r="A60" t="s">
        <v>30</v>
      </c>
      <c r="B60" t="s">
        <v>38</v>
      </c>
      <c r="C60" t="s">
        <v>1191</v>
      </c>
      <c r="D60" s="2">
        <v>45477</v>
      </c>
      <c r="E60" t="s">
        <v>1192</v>
      </c>
      <c r="F60" t="s">
        <v>1193</v>
      </c>
      <c r="G60" t="s">
        <v>304</v>
      </c>
      <c r="H60" t="s">
        <v>1194</v>
      </c>
      <c r="I60" t="s">
        <v>1195</v>
      </c>
      <c r="J60" s="3">
        <v>6526981960</v>
      </c>
      <c r="K60" s="3">
        <v>6526981960</v>
      </c>
      <c r="L60" s="5">
        <v>1094</v>
      </c>
      <c r="M60" t="s">
        <v>554</v>
      </c>
      <c r="N60" s="7"/>
      <c r="O60" t="s">
        <v>554</v>
      </c>
      <c r="Q60" s="2">
        <v>45478</v>
      </c>
      <c r="R60" s="11">
        <v>46572</v>
      </c>
      <c r="S60" s="1">
        <v>0.67</v>
      </c>
      <c r="T60" s="3">
        <v>4345066414</v>
      </c>
      <c r="U60" t="s">
        <v>1196</v>
      </c>
      <c r="V60" s="11"/>
      <c r="W60" s="1"/>
      <c r="X60" s="3"/>
    </row>
    <row r="61" spans="1:24" x14ac:dyDescent="0.35">
      <c r="A61" t="s">
        <v>1197</v>
      </c>
      <c r="B61" t="s">
        <v>929</v>
      </c>
      <c r="C61" t="s">
        <v>1198</v>
      </c>
      <c r="D61" s="2">
        <v>45560</v>
      </c>
      <c r="E61" t="s">
        <v>22</v>
      </c>
      <c r="F61" t="s">
        <v>1199</v>
      </c>
      <c r="G61" t="s">
        <v>304</v>
      </c>
      <c r="H61" t="s">
        <v>1200</v>
      </c>
      <c r="I61" t="s">
        <v>1201</v>
      </c>
      <c r="J61" s="3">
        <v>372079300</v>
      </c>
      <c r="K61" s="3">
        <v>568766500</v>
      </c>
      <c r="L61" s="5">
        <v>172</v>
      </c>
      <c r="M61" t="s">
        <v>555</v>
      </c>
      <c r="N61" s="7">
        <v>730</v>
      </c>
      <c r="O61" s="7" t="s">
        <v>554</v>
      </c>
      <c r="P61" s="7"/>
      <c r="Q61" s="2">
        <v>45597</v>
      </c>
      <c r="R61" s="11">
        <v>46387</v>
      </c>
      <c r="S61" s="1">
        <v>0.25540000000000002</v>
      </c>
      <c r="T61" s="3">
        <v>145123000</v>
      </c>
      <c r="U61" t="s">
        <v>1202</v>
      </c>
      <c r="V61" s="11"/>
      <c r="W61" s="1"/>
      <c r="X61" s="3"/>
    </row>
    <row r="62" spans="1:24" x14ac:dyDescent="0.35">
      <c r="A62" t="s">
        <v>967</v>
      </c>
      <c r="B62" t="s">
        <v>256</v>
      </c>
      <c r="C62" t="s">
        <v>1203</v>
      </c>
      <c r="D62" s="2">
        <v>45505</v>
      </c>
      <c r="E62" t="s">
        <v>22</v>
      </c>
      <c r="F62" t="s">
        <v>1204</v>
      </c>
      <c r="G62" t="s">
        <v>304</v>
      </c>
      <c r="H62" t="s">
        <v>1205</v>
      </c>
      <c r="I62" t="s">
        <v>1206</v>
      </c>
      <c r="J62" s="3">
        <v>328654200</v>
      </c>
      <c r="K62" s="3">
        <v>426917474</v>
      </c>
      <c r="L62" s="5">
        <v>730</v>
      </c>
      <c r="M62" t="s">
        <v>555</v>
      </c>
      <c r="N62" s="7">
        <v>210</v>
      </c>
      <c r="O62" t="s">
        <v>554</v>
      </c>
      <c r="Q62" s="2">
        <v>45506</v>
      </c>
      <c r="R62" s="11">
        <v>46446</v>
      </c>
      <c r="S62" s="1">
        <v>0.91669999999999996</v>
      </c>
      <c r="T62" s="3">
        <v>301266350</v>
      </c>
      <c r="U62" t="s">
        <v>1207</v>
      </c>
      <c r="V62" s="11"/>
      <c r="W62" s="1"/>
      <c r="X62" s="3"/>
    </row>
    <row r="63" spans="1:24" x14ac:dyDescent="0.35">
      <c r="A63" t="s">
        <v>1208</v>
      </c>
      <c r="B63" t="s">
        <v>929</v>
      </c>
      <c r="C63" t="s">
        <v>1209</v>
      </c>
      <c r="D63" s="2">
        <v>45502</v>
      </c>
      <c r="E63" t="s">
        <v>22</v>
      </c>
      <c r="F63" t="s">
        <v>1210</v>
      </c>
      <c r="G63" t="s">
        <v>304</v>
      </c>
      <c r="H63" t="s">
        <v>1211</v>
      </c>
      <c r="I63" t="s">
        <v>1212</v>
      </c>
      <c r="J63" s="3">
        <v>952000000</v>
      </c>
      <c r="K63" s="3">
        <v>952000000</v>
      </c>
      <c r="L63" s="5">
        <v>729</v>
      </c>
      <c r="M63" t="s">
        <v>554</v>
      </c>
      <c r="N63" s="7"/>
      <c r="O63" t="s">
        <v>554</v>
      </c>
      <c r="Q63" s="2">
        <v>45509</v>
      </c>
      <c r="R63" s="11">
        <v>46238</v>
      </c>
      <c r="S63" s="1">
        <v>0.46450000000000002</v>
      </c>
      <c r="T63" s="3">
        <v>907044434</v>
      </c>
      <c r="U63" t="s">
        <v>1213</v>
      </c>
      <c r="V63" s="11"/>
      <c r="W63" s="1"/>
      <c r="X63" s="3"/>
    </row>
    <row r="64" spans="1:24" x14ac:dyDescent="0.35">
      <c r="A64" t="s">
        <v>50</v>
      </c>
      <c r="B64" t="s">
        <v>38</v>
      </c>
      <c r="C64" t="s">
        <v>1214</v>
      </c>
      <c r="D64" s="2">
        <v>45519</v>
      </c>
      <c r="E64" t="s">
        <v>22</v>
      </c>
      <c r="F64" t="s">
        <v>1215</v>
      </c>
      <c r="G64" t="s">
        <v>304</v>
      </c>
      <c r="H64" t="s">
        <v>1216</v>
      </c>
      <c r="I64" t="s">
        <v>1217</v>
      </c>
      <c r="J64" s="3">
        <v>2699020800</v>
      </c>
      <c r="K64" s="3">
        <v>2699020800</v>
      </c>
      <c r="L64" s="5">
        <v>550</v>
      </c>
      <c r="M64" t="s">
        <v>554</v>
      </c>
      <c r="N64" s="7"/>
      <c r="O64" t="s">
        <v>554</v>
      </c>
      <c r="Q64" s="2">
        <v>45520</v>
      </c>
      <c r="R64" s="2">
        <v>46249</v>
      </c>
      <c r="S64" s="1">
        <v>0.94711523670732733</v>
      </c>
      <c r="T64" s="3">
        <v>2556283723.8699999</v>
      </c>
      <c r="U64" t="s">
        <v>1222</v>
      </c>
      <c r="V64" s="2"/>
      <c r="W64" s="1"/>
      <c r="X64" s="3"/>
    </row>
    <row r="65" spans="1:24" x14ac:dyDescent="0.35">
      <c r="A65" t="s">
        <v>1027</v>
      </c>
      <c r="B65" t="s">
        <v>38</v>
      </c>
      <c r="C65" t="s">
        <v>1218</v>
      </c>
      <c r="D65" s="2">
        <v>45524</v>
      </c>
      <c r="E65" t="s">
        <v>22</v>
      </c>
      <c r="F65" t="s">
        <v>1219</v>
      </c>
      <c r="G65" t="s">
        <v>304</v>
      </c>
      <c r="H65" t="s">
        <v>1220</v>
      </c>
      <c r="I65" t="s">
        <v>1221</v>
      </c>
      <c r="J65" s="3">
        <v>6581341092</v>
      </c>
      <c r="K65" s="3">
        <v>6581341092</v>
      </c>
      <c r="L65" s="5">
        <v>1095</v>
      </c>
      <c r="M65" t="s">
        <v>554</v>
      </c>
      <c r="N65" s="7"/>
      <c r="O65" t="s">
        <v>554</v>
      </c>
      <c r="Q65" s="2">
        <v>45524</v>
      </c>
      <c r="R65" s="2">
        <v>46618</v>
      </c>
      <c r="S65" s="1">
        <v>0.48709999999999998</v>
      </c>
      <c r="T65" s="3">
        <v>3206032709.0197001</v>
      </c>
      <c r="U65" t="s">
        <v>1223</v>
      </c>
      <c r="V65" s="2"/>
      <c r="W65" s="1"/>
      <c r="X65" s="3"/>
    </row>
    <row r="66" spans="1:24" x14ac:dyDescent="0.35">
      <c r="A66" t="s">
        <v>192</v>
      </c>
      <c r="B66" t="s">
        <v>929</v>
      </c>
      <c r="C66" t="s">
        <v>1224</v>
      </c>
      <c r="D66" s="2">
        <v>45534</v>
      </c>
      <c r="E66" t="s">
        <v>22</v>
      </c>
      <c r="F66" t="s">
        <v>1225</v>
      </c>
      <c r="G66" t="s">
        <v>304</v>
      </c>
      <c r="H66" t="s">
        <v>1226</v>
      </c>
      <c r="I66" t="s">
        <v>1227</v>
      </c>
      <c r="J66" s="3">
        <v>1411816000</v>
      </c>
      <c r="K66" s="3">
        <v>1411816000</v>
      </c>
      <c r="L66" s="5">
        <v>1095</v>
      </c>
      <c r="M66" t="s">
        <v>554</v>
      </c>
      <c r="N66" s="7"/>
      <c r="O66" t="s">
        <v>554</v>
      </c>
      <c r="Q66" s="2">
        <v>45539</v>
      </c>
      <c r="R66" s="2">
        <v>46634</v>
      </c>
      <c r="S66" s="1">
        <v>0.29430000000000001</v>
      </c>
      <c r="T66" s="3">
        <v>415484061</v>
      </c>
      <c r="U66" t="s">
        <v>1228</v>
      </c>
      <c r="V66" s="2"/>
      <c r="W66" s="1"/>
      <c r="X66" s="3"/>
    </row>
    <row r="67" spans="1:24" x14ac:dyDescent="0.35">
      <c r="A67" t="s">
        <v>967</v>
      </c>
      <c r="B67" t="s">
        <v>38</v>
      </c>
      <c r="C67" t="s">
        <v>1229</v>
      </c>
      <c r="D67" s="2">
        <v>45560</v>
      </c>
      <c r="E67" t="s">
        <v>22</v>
      </c>
      <c r="F67" t="s">
        <v>1230</v>
      </c>
      <c r="G67" t="s">
        <v>304</v>
      </c>
      <c r="H67" t="s">
        <v>1231</v>
      </c>
      <c r="I67" t="s">
        <v>1232</v>
      </c>
      <c r="J67" s="3">
        <v>1398994480</v>
      </c>
      <c r="K67" s="3">
        <v>1398994480</v>
      </c>
      <c r="L67" s="5">
        <v>1460</v>
      </c>
      <c r="M67" t="s">
        <v>554</v>
      </c>
      <c r="N67" s="7"/>
      <c r="O67" t="s">
        <v>554</v>
      </c>
      <c r="Q67" s="2">
        <v>45562</v>
      </c>
      <c r="R67" s="11">
        <v>47022</v>
      </c>
      <c r="S67" s="1">
        <v>0.40600000000000003</v>
      </c>
      <c r="T67" s="3">
        <v>568310085</v>
      </c>
      <c r="U67" t="s">
        <v>1233</v>
      </c>
      <c r="V67" s="11"/>
      <c r="W67" s="1"/>
      <c r="X67" s="3"/>
    </row>
    <row r="68" spans="1:24" x14ac:dyDescent="0.35">
      <c r="A68" t="s">
        <v>1039</v>
      </c>
      <c r="B68" t="s">
        <v>929</v>
      </c>
      <c r="C68" t="s">
        <v>1234</v>
      </c>
      <c r="D68" s="2">
        <v>45569</v>
      </c>
      <c r="E68" t="s">
        <v>22</v>
      </c>
      <c r="F68" t="s">
        <v>1235</v>
      </c>
      <c r="G68" t="s">
        <v>304</v>
      </c>
      <c r="H68" t="s">
        <v>1236</v>
      </c>
      <c r="I68" t="s">
        <v>1237</v>
      </c>
      <c r="J68" s="3">
        <v>53907000</v>
      </c>
      <c r="K68" s="3">
        <v>73899000</v>
      </c>
      <c r="L68" s="5">
        <v>730</v>
      </c>
      <c r="M68" s="5" t="s">
        <v>554</v>
      </c>
      <c r="N68" s="5"/>
      <c r="O68" t="s">
        <v>554</v>
      </c>
      <c r="Q68" s="2">
        <v>45573</v>
      </c>
      <c r="R68" s="2">
        <v>46303</v>
      </c>
      <c r="S68" s="1">
        <v>0.74639999999999995</v>
      </c>
      <c r="T68" s="3">
        <v>55156500</v>
      </c>
      <c r="U68" t="s">
        <v>1238</v>
      </c>
      <c r="V68" s="2"/>
      <c r="W68" s="1"/>
      <c r="X68" s="3"/>
    </row>
    <row r="69" spans="1:24" x14ac:dyDescent="0.35">
      <c r="A69" t="s">
        <v>50</v>
      </c>
      <c r="B69" t="s">
        <v>38</v>
      </c>
      <c r="C69" t="s">
        <v>1239</v>
      </c>
      <c r="D69" s="2">
        <v>45575</v>
      </c>
      <c r="E69" t="s">
        <v>22</v>
      </c>
      <c r="F69" t="s">
        <v>1240</v>
      </c>
      <c r="G69" t="s">
        <v>304</v>
      </c>
      <c r="H69" t="s">
        <v>1241</v>
      </c>
      <c r="I69" t="s">
        <v>1242</v>
      </c>
      <c r="J69" s="3">
        <v>970817975</v>
      </c>
      <c r="K69" s="3">
        <v>970817975</v>
      </c>
      <c r="L69" s="5">
        <v>730</v>
      </c>
      <c r="M69" s="5" t="s">
        <v>554</v>
      </c>
      <c r="N69" s="5"/>
      <c r="O69" t="s">
        <v>554</v>
      </c>
      <c r="Q69" s="2">
        <v>45575</v>
      </c>
      <c r="R69" s="2">
        <v>46305</v>
      </c>
      <c r="S69" s="1">
        <v>0.87499999960342745</v>
      </c>
      <c r="T69" s="3">
        <v>849465727.74000025</v>
      </c>
      <c r="U69" t="s">
        <v>1248</v>
      </c>
      <c r="V69" s="2"/>
      <c r="W69" s="1"/>
      <c r="X69" s="3"/>
    </row>
    <row r="70" spans="1:24" x14ac:dyDescent="0.35">
      <c r="A70" t="s">
        <v>250</v>
      </c>
      <c r="B70" t="s">
        <v>38</v>
      </c>
      <c r="C70" t="s">
        <v>1243</v>
      </c>
      <c r="D70" s="2">
        <v>45575</v>
      </c>
      <c r="E70" t="s">
        <v>1244</v>
      </c>
      <c r="F70" t="s">
        <v>1245</v>
      </c>
      <c r="G70" t="s">
        <v>304</v>
      </c>
      <c r="H70" t="s">
        <v>1246</v>
      </c>
      <c r="I70" t="s">
        <v>1247</v>
      </c>
      <c r="J70" s="3">
        <v>3024656203</v>
      </c>
      <c r="K70" s="3">
        <v>3024656203</v>
      </c>
      <c r="L70" s="5">
        <v>963</v>
      </c>
      <c r="M70" t="s">
        <v>554</v>
      </c>
      <c r="N70" s="7"/>
      <c r="O70" t="s">
        <v>554</v>
      </c>
      <c r="Q70" s="2">
        <v>45575</v>
      </c>
      <c r="R70" s="2">
        <v>46538</v>
      </c>
      <c r="S70" s="1">
        <v>0.63900000000000001</v>
      </c>
      <c r="T70" s="3">
        <v>1934342296</v>
      </c>
      <c r="U70" t="s">
        <v>1249</v>
      </c>
      <c r="V70" s="2"/>
      <c r="W70" s="1"/>
      <c r="X70" s="3"/>
    </row>
    <row r="71" spans="1:24" x14ac:dyDescent="0.35">
      <c r="A71" t="s">
        <v>30</v>
      </c>
      <c r="B71" t="s">
        <v>929</v>
      </c>
      <c r="C71" t="s">
        <v>1250</v>
      </c>
      <c r="D71" s="2">
        <v>45581</v>
      </c>
      <c r="E71" t="s">
        <v>22</v>
      </c>
      <c r="F71" t="s">
        <v>1251</v>
      </c>
      <c r="G71" t="s">
        <v>304</v>
      </c>
      <c r="H71" t="s">
        <v>1252</v>
      </c>
      <c r="I71" t="s">
        <v>1253</v>
      </c>
      <c r="J71" s="3">
        <v>161649600</v>
      </c>
      <c r="K71" s="3">
        <v>284149600</v>
      </c>
      <c r="L71" s="5">
        <v>365</v>
      </c>
      <c r="M71" s="5" t="s">
        <v>555</v>
      </c>
      <c r="N71" s="5">
        <v>418</v>
      </c>
      <c r="O71" t="s">
        <v>554</v>
      </c>
      <c r="Q71" s="2">
        <v>45604</v>
      </c>
      <c r="R71" s="2">
        <v>46387</v>
      </c>
      <c r="S71" s="1">
        <v>0.57999999999999996</v>
      </c>
      <c r="T71" s="3">
        <v>164587448</v>
      </c>
      <c r="U71" t="s">
        <v>1254</v>
      </c>
      <c r="V71" s="2"/>
      <c r="W71" s="1"/>
      <c r="X71" s="3"/>
    </row>
    <row r="72" spans="1:24" x14ac:dyDescent="0.35">
      <c r="A72" t="s">
        <v>961</v>
      </c>
      <c r="B72" t="s">
        <v>929</v>
      </c>
      <c r="C72" t="s">
        <v>1255</v>
      </c>
      <c r="D72" s="2">
        <v>45590</v>
      </c>
      <c r="E72" t="s">
        <v>22</v>
      </c>
      <c r="F72" t="s">
        <v>1256</v>
      </c>
      <c r="G72" t="s">
        <v>304</v>
      </c>
      <c r="H72" t="s">
        <v>1257</v>
      </c>
      <c r="I72" t="s">
        <v>1258</v>
      </c>
      <c r="J72" s="3">
        <v>2584174428</v>
      </c>
      <c r="K72" s="3">
        <v>2584174428</v>
      </c>
      <c r="L72" s="5">
        <v>1095</v>
      </c>
      <c r="M72" t="s">
        <v>554</v>
      </c>
      <c r="N72" s="7"/>
      <c r="O72" t="s">
        <v>554</v>
      </c>
      <c r="Q72" s="2">
        <v>45590</v>
      </c>
      <c r="R72" s="2">
        <v>46685</v>
      </c>
      <c r="S72" s="1">
        <v>0.36</v>
      </c>
      <c r="T72" s="3">
        <v>933959366.60000002</v>
      </c>
      <c r="U72" t="s">
        <v>1259</v>
      </c>
      <c r="V72" s="2"/>
      <c r="W72" s="1"/>
      <c r="X72" s="3"/>
    </row>
    <row r="73" spans="1:24" x14ac:dyDescent="0.35">
      <c r="A73" t="s">
        <v>50</v>
      </c>
      <c r="B73" t="s">
        <v>256</v>
      </c>
      <c r="C73" t="s">
        <v>1260</v>
      </c>
      <c r="D73" s="2">
        <v>45590</v>
      </c>
      <c r="E73" t="s">
        <v>22</v>
      </c>
      <c r="F73" t="s">
        <v>1261</v>
      </c>
      <c r="G73" t="s">
        <v>304</v>
      </c>
      <c r="H73" t="s">
        <v>1262</v>
      </c>
      <c r="I73" t="s">
        <v>1263</v>
      </c>
      <c r="J73" s="3">
        <v>428213374</v>
      </c>
      <c r="K73" s="3">
        <v>428213374</v>
      </c>
      <c r="L73" s="5">
        <v>730</v>
      </c>
      <c r="M73" t="s">
        <v>554</v>
      </c>
      <c r="N73" s="7"/>
      <c r="O73" t="s">
        <v>554</v>
      </c>
      <c r="Q73" s="2">
        <v>45604</v>
      </c>
      <c r="R73" s="2">
        <v>46334</v>
      </c>
      <c r="S73" s="1">
        <v>0.71</v>
      </c>
      <c r="T73" s="3">
        <v>301524951.99000001</v>
      </c>
      <c r="U73" t="s">
        <v>1264</v>
      </c>
      <c r="V73" s="2"/>
      <c r="W73" s="1"/>
      <c r="X73" s="3"/>
    </row>
    <row r="74" spans="1:24" x14ac:dyDescent="0.35">
      <c r="A74" t="s">
        <v>250</v>
      </c>
      <c r="B74" t="s">
        <v>929</v>
      </c>
      <c r="C74" t="s">
        <v>1265</v>
      </c>
      <c r="D74" s="2">
        <v>45609</v>
      </c>
      <c r="E74" t="s">
        <v>1266</v>
      </c>
      <c r="F74" t="s">
        <v>1267</v>
      </c>
      <c r="G74" t="s">
        <v>304</v>
      </c>
      <c r="H74" t="s">
        <v>1268</v>
      </c>
      <c r="I74" t="s">
        <v>1269</v>
      </c>
      <c r="J74" s="3">
        <v>42840000</v>
      </c>
      <c r="K74" s="3">
        <v>42840000</v>
      </c>
      <c r="L74" s="5">
        <v>48</v>
      </c>
      <c r="M74" t="s">
        <v>555</v>
      </c>
      <c r="N74" s="7">
        <v>730</v>
      </c>
      <c r="O74" s="7" t="s">
        <v>554</v>
      </c>
      <c r="P74" s="7"/>
      <c r="Q74" s="2">
        <v>45609</v>
      </c>
      <c r="R74" s="2">
        <v>46387</v>
      </c>
      <c r="S74" s="1">
        <v>0.6</v>
      </c>
      <c r="T74" s="3">
        <v>25882500</v>
      </c>
      <c r="U74" t="s">
        <v>1270</v>
      </c>
      <c r="V74" s="2"/>
      <c r="W74" s="1"/>
      <c r="X74" s="3"/>
    </row>
    <row r="75" spans="1:24" x14ac:dyDescent="0.35">
      <c r="A75" t="s">
        <v>253</v>
      </c>
      <c r="B75" t="s">
        <v>929</v>
      </c>
      <c r="C75" t="s">
        <v>1271</v>
      </c>
      <c r="D75" s="2">
        <v>45610</v>
      </c>
      <c r="E75" t="s">
        <v>22</v>
      </c>
      <c r="F75" t="s">
        <v>1272</v>
      </c>
      <c r="G75" t="s">
        <v>304</v>
      </c>
      <c r="H75" t="s">
        <v>1273</v>
      </c>
      <c r="I75" t="s">
        <v>1274</v>
      </c>
      <c r="J75" s="3">
        <v>478004426</v>
      </c>
      <c r="K75" s="3">
        <v>478004426</v>
      </c>
      <c r="L75" s="5">
        <v>729</v>
      </c>
      <c r="M75" t="s">
        <v>554</v>
      </c>
      <c r="N75" s="7"/>
      <c r="O75" t="s">
        <v>554</v>
      </c>
      <c r="Q75" s="2">
        <v>45717</v>
      </c>
      <c r="R75" s="2">
        <v>46446</v>
      </c>
      <c r="S75" s="1">
        <v>1</v>
      </c>
      <c r="T75" s="3">
        <v>478004426</v>
      </c>
      <c r="U75" t="s">
        <v>1275</v>
      </c>
      <c r="V75" s="2"/>
      <c r="W75" s="1"/>
      <c r="X75" s="3"/>
    </row>
    <row r="76" spans="1:24" x14ac:dyDescent="0.35">
      <c r="A76" t="s">
        <v>85</v>
      </c>
      <c r="B76" t="s">
        <v>38</v>
      </c>
      <c r="C76" t="s">
        <v>1276</v>
      </c>
      <c r="D76" s="2">
        <v>45621</v>
      </c>
      <c r="E76" t="s">
        <v>1277</v>
      </c>
      <c r="F76" t="s">
        <v>1278</v>
      </c>
      <c r="G76" t="s">
        <v>304</v>
      </c>
      <c r="H76" t="s">
        <v>1279</v>
      </c>
      <c r="I76" t="s">
        <v>1280</v>
      </c>
      <c r="J76" s="3">
        <v>20163149441</v>
      </c>
      <c r="K76" s="3">
        <v>20163149441</v>
      </c>
      <c r="L76" s="5">
        <v>1095</v>
      </c>
      <c r="M76" t="s">
        <v>554</v>
      </c>
      <c r="N76" s="7"/>
      <c r="O76" t="s">
        <v>554</v>
      </c>
      <c r="Q76" s="2">
        <v>45621</v>
      </c>
      <c r="R76" s="2">
        <v>46716</v>
      </c>
      <c r="S76" s="1">
        <v>0.51</v>
      </c>
      <c r="T76" s="3">
        <v>10360652789</v>
      </c>
      <c r="U76" t="s">
        <v>1283</v>
      </c>
      <c r="V76" s="2"/>
      <c r="W76" s="1"/>
      <c r="X76" s="3"/>
    </row>
    <row r="77" spans="1:24" x14ac:dyDescent="0.35">
      <c r="A77" t="s">
        <v>253</v>
      </c>
      <c r="B77" t="s">
        <v>929</v>
      </c>
      <c r="C77" t="s">
        <v>1281</v>
      </c>
      <c r="D77" s="2">
        <v>45622</v>
      </c>
      <c r="E77" t="s">
        <v>22</v>
      </c>
      <c r="F77" t="s">
        <v>1282</v>
      </c>
      <c r="G77" t="s">
        <v>304</v>
      </c>
      <c r="H77" t="s">
        <v>1273</v>
      </c>
      <c r="I77" t="s">
        <v>1274</v>
      </c>
      <c r="J77" s="3">
        <v>20432760</v>
      </c>
      <c r="K77" s="3">
        <v>20432760</v>
      </c>
      <c r="L77" s="5">
        <v>729</v>
      </c>
      <c r="M77" t="s">
        <v>554</v>
      </c>
      <c r="N77" s="7"/>
      <c r="O77" t="s">
        <v>554</v>
      </c>
      <c r="Q77" s="2">
        <v>45642</v>
      </c>
      <c r="R77" s="2">
        <v>46371</v>
      </c>
      <c r="S77" s="1">
        <v>1</v>
      </c>
      <c r="T77" s="3">
        <v>20432760</v>
      </c>
      <c r="U77" t="s">
        <v>1284</v>
      </c>
      <c r="V77" s="2"/>
      <c r="W77" s="1"/>
      <c r="X77" s="3"/>
    </row>
    <row r="78" spans="1:24" x14ac:dyDescent="0.35">
      <c r="A78" t="s">
        <v>113</v>
      </c>
      <c r="B78" t="s">
        <v>929</v>
      </c>
      <c r="C78" t="s">
        <v>1285</v>
      </c>
      <c r="D78" s="2">
        <v>45622</v>
      </c>
      <c r="E78" t="s">
        <v>22</v>
      </c>
      <c r="F78" t="s">
        <v>1286</v>
      </c>
      <c r="G78" t="s">
        <v>304</v>
      </c>
      <c r="H78" t="s">
        <v>540</v>
      </c>
      <c r="I78" t="s">
        <v>1094</v>
      </c>
      <c r="J78" s="3">
        <v>1500000000</v>
      </c>
      <c r="K78" s="3">
        <v>6100029599</v>
      </c>
      <c r="L78" s="5">
        <v>365</v>
      </c>
      <c r="M78" t="s">
        <v>555</v>
      </c>
      <c r="N78" s="7">
        <v>181</v>
      </c>
      <c r="O78" t="s">
        <v>554</v>
      </c>
      <c r="Q78" s="2">
        <v>45671</v>
      </c>
      <c r="R78" s="2">
        <v>46217</v>
      </c>
      <c r="S78" s="1">
        <v>0.95140000000000002</v>
      </c>
      <c r="T78" s="3">
        <v>5803792465</v>
      </c>
      <c r="U78" t="s">
        <v>1291</v>
      </c>
      <c r="V78" s="2"/>
      <c r="W78" s="1"/>
      <c r="X78" s="3"/>
    </row>
    <row r="79" spans="1:24" x14ac:dyDescent="0.35">
      <c r="A79" t="s">
        <v>133</v>
      </c>
      <c r="B79" t="s">
        <v>38</v>
      </c>
      <c r="C79" t="s">
        <v>1287</v>
      </c>
      <c r="D79" s="2">
        <v>45622</v>
      </c>
      <c r="E79" t="s">
        <v>22</v>
      </c>
      <c r="F79" t="s">
        <v>1288</v>
      </c>
      <c r="G79" t="s">
        <v>304</v>
      </c>
      <c r="H79" t="s">
        <v>1289</v>
      </c>
      <c r="I79" t="s">
        <v>1290</v>
      </c>
      <c r="J79" s="3">
        <v>3861114871</v>
      </c>
      <c r="K79" s="3">
        <v>7711206778</v>
      </c>
      <c r="L79" s="5">
        <v>547</v>
      </c>
      <c r="M79" t="s">
        <v>555</v>
      </c>
      <c r="N79" s="5">
        <v>270</v>
      </c>
      <c r="O79" t="s">
        <v>554</v>
      </c>
      <c r="Q79" s="2">
        <v>45627</v>
      </c>
      <c r="R79" s="2">
        <v>46444</v>
      </c>
      <c r="S79" s="1">
        <v>0.83</v>
      </c>
      <c r="T79" s="3">
        <v>6493818948</v>
      </c>
      <c r="U79" t="s">
        <v>1292</v>
      </c>
      <c r="V79" s="2"/>
      <c r="W79" s="1"/>
      <c r="X79" s="3"/>
    </row>
    <row r="80" spans="1:24" x14ac:dyDescent="0.35">
      <c r="A80" t="s">
        <v>30</v>
      </c>
      <c r="B80" t="s">
        <v>929</v>
      </c>
      <c r="C80" t="s">
        <v>1293</v>
      </c>
      <c r="D80" s="2">
        <v>45645</v>
      </c>
      <c r="E80" t="s">
        <v>32</v>
      </c>
      <c r="F80" t="s">
        <v>1294</v>
      </c>
      <c r="G80" t="s">
        <v>304</v>
      </c>
      <c r="H80" t="s">
        <v>1295</v>
      </c>
      <c r="I80" t="s">
        <v>1296</v>
      </c>
      <c r="J80" s="3">
        <v>61379938</v>
      </c>
      <c r="K80" s="3">
        <v>61379938</v>
      </c>
      <c r="L80" s="5">
        <v>1826</v>
      </c>
      <c r="M80" t="s">
        <v>554</v>
      </c>
      <c r="N80" s="7"/>
      <c r="O80" t="s">
        <v>554</v>
      </c>
      <c r="Q80" s="2">
        <v>45645</v>
      </c>
      <c r="R80" s="2">
        <v>47471</v>
      </c>
      <c r="S80" s="1">
        <v>0.23</v>
      </c>
      <c r="T80" s="3">
        <v>11543000</v>
      </c>
      <c r="U80" t="s">
        <v>1302</v>
      </c>
      <c r="V80" s="2"/>
      <c r="W80" s="1"/>
      <c r="X80" s="3"/>
    </row>
    <row r="81" spans="1:24" x14ac:dyDescent="0.35">
      <c r="A81" t="s">
        <v>37</v>
      </c>
      <c r="B81" t="s">
        <v>929</v>
      </c>
      <c r="C81" t="s">
        <v>1297</v>
      </c>
      <c r="D81" s="2">
        <v>45646</v>
      </c>
      <c r="E81" t="s">
        <v>22</v>
      </c>
      <c r="F81" t="s">
        <v>1298</v>
      </c>
      <c r="G81" t="s">
        <v>304</v>
      </c>
      <c r="H81" t="s">
        <v>1024</v>
      </c>
      <c r="I81" t="s">
        <v>1299</v>
      </c>
      <c r="J81" s="3">
        <v>34980494</v>
      </c>
      <c r="K81" s="3">
        <v>34980494</v>
      </c>
      <c r="L81" s="5">
        <v>730</v>
      </c>
      <c r="M81" t="s">
        <v>554</v>
      </c>
      <c r="N81" s="7"/>
      <c r="O81" t="s">
        <v>554</v>
      </c>
      <c r="Q81" s="2">
        <v>45646</v>
      </c>
      <c r="R81" s="2">
        <v>46376</v>
      </c>
      <c r="S81" s="1">
        <v>0.75</v>
      </c>
      <c r="T81" s="3">
        <v>26235371</v>
      </c>
      <c r="U81" t="s">
        <v>1303</v>
      </c>
      <c r="V81" s="2"/>
      <c r="W81" s="1"/>
      <c r="X81" s="3"/>
    </row>
    <row r="82" spans="1:24" x14ac:dyDescent="0.35">
      <c r="A82" t="s">
        <v>27</v>
      </c>
      <c r="B82" t="s">
        <v>929</v>
      </c>
      <c r="C82" t="s">
        <v>1300</v>
      </c>
      <c r="D82" s="2">
        <v>45652</v>
      </c>
      <c r="E82" t="s">
        <v>22</v>
      </c>
      <c r="F82" t="s">
        <v>1301</v>
      </c>
      <c r="G82" t="s">
        <v>304</v>
      </c>
      <c r="H82" t="s">
        <v>306</v>
      </c>
      <c r="I82" t="s">
        <v>307</v>
      </c>
      <c r="J82" s="3">
        <v>472969676</v>
      </c>
      <c r="K82" s="3">
        <v>472969676</v>
      </c>
      <c r="L82" s="5">
        <v>730</v>
      </c>
      <c r="M82" t="s">
        <v>554</v>
      </c>
      <c r="N82" s="7"/>
      <c r="O82" t="s">
        <v>554</v>
      </c>
      <c r="Q82" s="2">
        <v>45652</v>
      </c>
      <c r="R82" s="2">
        <v>46382</v>
      </c>
      <c r="S82" s="1">
        <v>0.64</v>
      </c>
      <c r="T82" s="3">
        <v>303287407</v>
      </c>
      <c r="U82" t="s">
        <v>1304</v>
      </c>
      <c r="V82" s="2"/>
      <c r="W82" s="1"/>
      <c r="X82" s="3"/>
    </row>
    <row r="83" spans="1:24" x14ac:dyDescent="0.35">
      <c r="A83" t="s">
        <v>1305</v>
      </c>
      <c r="B83" t="s">
        <v>929</v>
      </c>
      <c r="C83" t="s">
        <v>1306</v>
      </c>
      <c r="D83" s="2">
        <v>45657</v>
      </c>
      <c r="E83" t="s">
        <v>22</v>
      </c>
      <c r="F83" t="s">
        <v>1307</v>
      </c>
      <c r="G83" t="s">
        <v>304</v>
      </c>
      <c r="H83" t="s">
        <v>1308</v>
      </c>
      <c r="I83" t="s">
        <v>1309</v>
      </c>
      <c r="J83" s="3">
        <v>236873433</v>
      </c>
      <c r="K83" s="3">
        <v>236873433</v>
      </c>
      <c r="L83" s="5">
        <v>365</v>
      </c>
      <c r="M83" t="s">
        <v>555</v>
      </c>
      <c r="N83" s="7">
        <v>365</v>
      </c>
      <c r="O83" t="s">
        <v>554</v>
      </c>
      <c r="Q83" s="2">
        <v>45658</v>
      </c>
      <c r="R83" s="2">
        <v>46388</v>
      </c>
      <c r="S83" s="1">
        <v>0.2341</v>
      </c>
      <c r="T83" s="3">
        <v>49749416</v>
      </c>
      <c r="U83" t="s">
        <v>1310</v>
      </c>
      <c r="V83" s="2"/>
      <c r="W83" s="1"/>
      <c r="X83" s="3"/>
    </row>
    <row r="84" spans="1:24" x14ac:dyDescent="0.35">
      <c r="A84" t="s">
        <v>1208</v>
      </c>
      <c r="B84" t="s">
        <v>929</v>
      </c>
      <c r="C84" t="s">
        <v>1311</v>
      </c>
      <c r="D84" s="2">
        <v>45649</v>
      </c>
      <c r="E84" t="s">
        <v>22</v>
      </c>
      <c r="F84" t="s">
        <v>1312</v>
      </c>
      <c r="G84" t="s">
        <v>304</v>
      </c>
      <c r="H84" t="s">
        <v>1308</v>
      </c>
      <c r="I84" t="s">
        <v>1309</v>
      </c>
      <c r="J84" s="3">
        <v>61079515</v>
      </c>
      <c r="K84" s="3">
        <v>61079515</v>
      </c>
      <c r="L84" s="5">
        <v>365</v>
      </c>
      <c r="M84" t="s">
        <v>555</v>
      </c>
      <c r="N84" s="7">
        <v>365</v>
      </c>
      <c r="O84" t="s">
        <v>554</v>
      </c>
      <c r="Q84" s="2">
        <v>45649</v>
      </c>
      <c r="R84" s="2">
        <v>46379</v>
      </c>
      <c r="S84" s="1">
        <v>0.68</v>
      </c>
      <c r="T84" s="3">
        <v>41534070.200000003</v>
      </c>
      <c r="U84" t="s">
        <v>1313</v>
      </c>
      <c r="V84" s="2"/>
      <c r="W84" s="1"/>
      <c r="X84" s="3"/>
    </row>
    <row r="85" spans="1:24" x14ac:dyDescent="0.35">
      <c r="A85" t="s">
        <v>30</v>
      </c>
      <c r="B85" t="s">
        <v>929</v>
      </c>
      <c r="C85" t="s">
        <v>1314</v>
      </c>
      <c r="D85" s="2">
        <v>45653</v>
      </c>
      <c r="E85" t="s">
        <v>22</v>
      </c>
      <c r="F85" t="s">
        <v>1315</v>
      </c>
      <c r="G85" t="s">
        <v>304</v>
      </c>
      <c r="H85" t="s">
        <v>1316</v>
      </c>
      <c r="I85" t="s">
        <v>1317</v>
      </c>
      <c r="J85" s="3">
        <v>31130467</v>
      </c>
      <c r="K85" s="3">
        <v>31130467</v>
      </c>
      <c r="L85" s="5">
        <v>729</v>
      </c>
      <c r="M85" t="s">
        <v>554</v>
      </c>
      <c r="N85" s="7"/>
      <c r="O85" t="s">
        <v>554</v>
      </c>
      <c r="Q85" s="2">
        <v>45655</v>
      </c>
      <c r="R85" s="2">
        <v>46384</v>
      </c>
      <c r="S85" s="1">
        <v>1</v>
      </c>
      <c r="T85" s="3">
        <v>31130467</v>
      </c>
      <c r="U85" t="s">
        <v>1318</v>
      </c>
      <c r="V85" s="2"/>
      <c r="W85" s="1"/>
      <c r="X85" s="3"/>
    </row>
    <row r="86" spans="1:24" x14ac:dyDescent="0.35">
      <c r="A86" t="s">
        <v>967</v>
      </c>
      <c r="B86" t="s">
        <v>38</v>
      </c>
      <c r="C86" t="s">
        <v>1319</v>
      </c>
      <c r="D86" s="2">
        <v>45656</v>
      </c>
      <c r="E86" t="s">
        <v>22</v>
      </c>
      <c r="F86" t="s">
        <v>1320</v>
      </c>
      <c r="G86" t="s">
        <v>304</v>
      </c>
      <c r="H86" t="s">
        <v>1321</v>
      </c>
      <c r="I86" t="s">
        <v>1322</v>
      </c>
      <c r="J86" s="3">
        <v>1984841101</v>
      </c>
      <c r="K86" s="3">
        <v>1984841101</v>
      </c>
      <c r="L86" s="5">
        <v>1094</v>
      </c>
      <c r="M86" t="s">
        <v>554</v>
      </c>
      <c r="N86" s="7"/>
      <c r="O86" t="s">
        <v>554</v>
      </c>
      <c r="Q86" s="2">
        <v>45658</v>
      </c>
      <c r="R86" s="2">
        <v>46752</v>
      </c>
      <c r="S86" s="1">
        <v>0.56999999999999995</v>
      </c>
      <c r="T86" s="3">
        <v>1140686467</v>
      </c>
      <c r="U86" t="s">
        <v>1323</v>
      </c>
      <c r="V86" s="2"/>
      <c r="W86" s="1"/>
      <c r="X86" s="3"/>
    </row>
    <row r="87" spans="1:24" x14ac:dyDescent="0.35">
      <c r="A87" t="s">
        <v>27</v>
      </c>
      <c r="B87" t="s">
        <v>929</v>
      </c>
      <c r="C87" t="s">
        <v>1324</v>
      </c>
      <c r="D87" s="2">
        <v>45656</v>
      </c>
      <c r="E87" t="s">
        <v>22</v>
      </c>
      <c r="F87" t="s">
        <v>1325</v>
      </c>
      <c r="G87" t="s">
        <v>304</v>
      </c>
      <c r="H87" t="s">
        <v>1326</v>
      </c>
      <c r="I87" t="s">
        <v>1327</v>
      </c>
      <c r="J87" s="3">
        <v>46789077</v>
      </c>
      <c r="K87" s="3">
        <v>76789077</v>
      </c>
      <c r="L87" s="5">
        <v>365</v>
      </c>
      <c r="M87" t="s">
        <v>555</v>
      </c>
      <c r="N87" s="7">
        <v>213</v>
      </c>
      <c r="O87" t="s">
        <v>554</v>
      </c>
      <c r="Q87" s="2">
        <v>45665</v>
      </c>
      <c r="R87" s="2">
        <v>46243</v>
      </c>
      <c r="S87" s="1">
        <v>0.09</v>
      </c>
      <c r="T87" s="3">
        <v>6673530</v>
      </c>
      <c r="U87" t="s">
        <v>1332</v>
      </c>
      <c r="V87" s="2"/>
      <c r="W87" s="1"/>
      <c r="X87" s="3"/>
    </row>
    <row r="88" spans="1:24" x14ac:dyDescent="0.35">
      <c r="A88" t="s">
        <v>24</v>
      </c>
      <c r="B88" t="s">
        <v>929</v>
      </c>
      <c r="C88" t="s">
        <v>1328</v>
      </c>
      <c r="D88" s="2">
        <v>45656</v>
      </c>
      <c r="E88" t="s">
        <v>22</v>
      </c>
      <c r="F88" t="s">
        <v>1329</v>
      </c>
      <c r="G88" t="s">
        <v>304</v>
      </c>
      <c r="H88" t="s">
        <v>1330</v>
      </c>
      <c r="I88" t="s">
        <v>1331</v>
      </c>
      <c r="J88" s="3">
        <v>18661580</v>
      </c>
      <c r="K88" s="3">
        <v>18661580</v>
      </c>
      <c r="L88" s="5">
        <v>730</v>
      </c>
      <c r="M88" t="s">
        <v>554</v>
      </c>
      <c r="N88" s="7"/>
      <c r="O88" t="s">
        <v>554</v>
      </c>
      <c r="Q88" s="2">
        <v>45656</v>
      </c>
      <c r="R88" s="2">
        <v>46386</v>
      </c>
      <c r="S88" s="1">
        <v>1</v>
      </c>
      <c r="T88" s="3">
        <v>18661580</v>
      </c>
      <c r="U88" t="s">
        <v>1333</v>
      </c>
      <c r="V88" s="2"/>
      <c r="W88" s="1"/>
      <c r="X88" s="3"/>
    </row>
    <row r="89" spans="1:24" x14ac:dyDescent="0.35">
      <c r="A89" t="s">
        <v>41</v>
      </c>
      <c r="B89" t="s">
        <v>929</v>
      </c>
      <c r="C89" t="s">
        <v>1334</v>
      </c>
      <c r="D89" s="2">
        <v>45657</v>
      </c>
      <c r="E89" t="s">
        <v>22</v>
      </c>
      <c r="F89" t="s">
        <v>1335</v>
      </c>
      <c r="G89" t="s">
        <v>304</v>
      </c>
      <c r="H89" t="s">
        <v>306</v>
      </c>
      <c r="I89" t="s">
        <v>307</v>
      </c>
      <c r="J89" s="3">
        <v>2630970107</v>
      </c>
      <c r="K89" s="3">
        <v>2630970107</v>
      </c>
      <c r="L89" s="5">
        <v>1094</v>
      </c>
      <c r="M89" t="s">
        <v>554</v>
      </c>
      <c r="N89" s="7"/>
      <c r="O89" t="s">
        <v>554</v>
      </c>
      <c r="Q89" s="2">
        <v>45658</v>
      </c>
      <c r="R89" s="2">
        <v>46752</v>
      </c>
      <c r="S89" s="1">
        <v>0.47039999999999998</v>
      </c>
      <c r="T89" s="3">
        <v>1237507811</v>
      </c>
      <c r="U89" t="s">
        <v>1336</v>
      </c>
      <c r="V89" s="2"/>
      <c r="W89" s="1"/>
      <c r="X89" s="3"/>
    </row>
    <row r="90" spans="1:24" x14ac:dyDescent="0.35">
      <c r="A90" t="s">
        <v>668</v>
      </c>
      <c r="B90" t="s">
        <v>929</v>
      </c>
      <c r="C90" t="s">
        <v>1337</v>
      </c>
      <c r="D90" s="2">
        <v>45536</v>
      </c>
      <c r="E90" t="s">
        <v>227</v>
      </c>
      <c r="F90" t="s">
        <v>1338</v>
      </c>
      <c r="G90" t="s">
        <v>305</v>
      </c>
      <c r="H90" s="14">
        <v>18100882</v>
      </c>
      <c r="I90" t="s">
        <v>1340</v>
      </c>
      <c r="J90" s="3">
        <v>36000000</v>
      </c>
      <c r="K90" s="3">
        <v>73872000</v>
      </c>
      <c r="L90">
        <v>365</v>
      </c>
      <c r="M90" t="s">
        <v>555</v>
      </c>
      <c r="N90">
        <v>730</v>
      </c>
      <c r="O90" t="s">
        <v>554</v>
      </c>
      <c r="Q90" s="2">
        <v>45536</v>
      </c>
      <c r="R90" s="2">
        <v>46631</v>
      </c>
      <c r="S90" s="1">
        <v>0.4</v>
      </c>
      <c r="T90" s="3">
        <v>12624000</v>
      </c>
      <c r="U90" t="s">
        <v>1341</v>
      </c>
    </row>
    <row r="91" spans="1:24" x14ac:dyDescent="0.35">
      <c r="A91" t="s">
        <v>574</v>
      </c>
      <c r="B91" t="s">
        <v>929</v>
      </c>
      <c r="C91" t="s">
        <v>1126</v>
      </c>
      <c r="D91" s="2">
        <v>45272</v>
      </c>
      <c r="E91" t="s">
        <v>227</v>
      </c>
      <c r="F91" t="s">
        <v>1127</v>
      </c>
      <c r="G91" t="s">
        <v>304</v>
      </c>
      <c r="H91" t="s">
        <v>1128</v>
      </c>
      <c r="I91" t="s">
        <v>1129</v>
      </c>
      <c r="J91" s="3">
        <v>295209272</v>
      </c>
      <c r="K91" s="3">
        <v>295209272</v>
      </c>
      <c r="L91">
        <v>1095</v>
      </c>
      <c r="M91" t="s">
        <v>554</v>
      </c>
      <c r="O91" t="s">
        <v>554</v>
      </c>
      <c r="Q91" s="2">
        <v>45282</v>
      </c>
      <c r="R91" s="2">
        <v>46377</v>
      </c>
      <c r="S91" s="1">
        <v>0.75790000000000002</v>
      </c>
      <c r="T91" s="3">
        <v>223741631</v>
      </c>
      <c r="U91" t="s">
        <v>1133</v>
      </c>
    </row>
    <row r="92" spans="1:24" x14ac:dyDescent="0.35">
      <c r="A92" t="s">
        <v>997</v>
      </c>
      <c r="B92" t="s">
        <v>256</v>
      </c>
      <c r="C92" t="s">
        <v>998</v>
      </c>
      <c r="D92" s="2">
        <v>44895</v>
      </c>
      <c r="E92" t="s">
        <v>22</v>
      </c>
      <c r="F92" t="s">
        <v>1339</v>
      </c>
      <c r="G92" t="s">
        <v>304</v>
      </c>
      <c r="H92" t="s">
        <v>1000</v>
      </c>
      <c r="I92" t="s">
        <v>1001</v>
      </c>
      <c r="J92" s="3">
        <v>339571303</v>
      </c>
      <c r="K92" s="3">
        <v>372626647</v>
      </c>
      <c r="L92">
        <v>1339</v>
      </c>
      <c r="M92" t="s">
        <v>554</v>
      </c>
      <c r="O92" t="s">
        <v>554</v>
      </c>
      <c r="Q92" s="2">
        <v>44895</v>
      </c>
      <c r="R92" s="2">
        <v>46234</v>
      </c>
      <c r="S92" s="1">
        <v>1</v>
      </c>
      <c r="T92" s="3">
        <v>372594001</v>
      </c>
      <c r="U92" t="s">
        <v>1002</v>
      </c>
    </row>
    <row r="93" spans="1:24" x14ac:dyDescent="0.35">
      <c r="A93" t="s">
        <v>997</v>
      </c>
      <c r="B93" t="s">
        <v>929</v>
      </c>
      <c r="C93" t="s">
        <v>1003</v>
      </c>
      <c r="D93" s="2">
        <v>44896</v>
      </c>
      <c r="E93" t="s">
        <v>22</v>
      </c>
      <c r="F93" t="s">
        <v>1004</v>
      </c>
      <c r="G93" t="s">
        <v>304</v>
      </c>
      <c r="H93" t="s">
        <v>1005</v>
      </c>
      <c r="I93" t="s">
        <v>1006</v>
      </c>
      <c r="J93" s="3">
        <v>236375483</v>
      </c>
      <c r="K93" s="3">
        <v>236375483</v>
      </c>
      <c r="L93">
        <v>1445</v>
      </c>
      <c r="M93" t="s">
        <v>554</v>
      </c>
      <c r="O93" t="s">
        <v>554</v>
      </c>
      <c r="Q93" s="2">
        <v>44911</v>
      </c>
      <c r="R93" s="2">
        <v>46356</v>
      </c>
      <c r="S93" s="1">
        <v>0.63</v>
      </c>
      <c r="T93" s="3">
        <v>148395619</v>
      </c>
      <c r="U93" t="s">
        <v>1011</v>
      </c>
    </row>
    <row r="94" spans="1:24" x14ac:dyDescent="0.35">
      <c r="C94">
        <f>SUBTOTAL(103,Tabla2[N° DE CONTRATO])</f>
        <v>90</v>
      </c>
      <c r="J94" s="3">
        <f>SUBTOTAL(109,Tabla2[VALOR TOTAL DEL CONTRATO CON IVA
(en pesos)
(inicial)])</f>
        <v>273409857631.60001</v>
      </c>
      <c r="K94" s="3">
        <f>SUBTOTAL(109,Tabla2[VALOR TOTAL CONTRATO CON IVA
(VALOR INICIAL + ADICIONES) ])</f>
        <v>530537622178.59998</v>
      </c>
      <c r="T94" s="3">
        <f>SUBTOTAL(109,Tabla2[VALOR PAGADO
(en pesos)
(CON IVA)])</f>
        <v>301657355739.93915</v>
      </c>
      <c r="U94">
        <f>SUBTOTAL(103,Tabla2[[LINK CONTRATO SECOP ]])</f>
        <v>87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2026</vt:lpstr>
      <vt:lpstr>Vigencia anterior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JANET RAMIREZ SAYAGO</dc:creator>
  <cp:lastModifiedBy>SANDRA JANET RAMIREZ SAYAGO</cp:lastModifiedBy>
  <dcterms:created xsi:type="dcterms:W3CDTF">2026-08-13T23:22:03Z</dcterms:created>
  <dcterms:modified xsi:type="dcterms:W3CDTF">2026-08-14T22:07:21Z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2026-08-13T23:56:42Z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7214527e-60f1-4694-af5f-ad96290cc9ae</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